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6\Q1 2026\email\"/>
    </mc:Choice>
  </mc:AlternateContent>
  <xr:revisionPtr revIDLastSave="0" documentId="8_{602F50AB-D90D-4B71-91A6-318D7438BB02}" xr6:coauthVersionLast="47" xr6:coauthVersionMax="47" xr10:uidLastSave="{00000000-0000-0000-0000-000000000000}"/>
  <bookViews>
    <workbookView xWindow="28680" yWindow="-120" windowWidth="29040" windowHeight="15720" tabRatio="657" activeTab="4" xr2:uid="{00000000-000D-0000-FFFF-FFFF00000000}"/>
  </bookViews>
  <sheets>
    <sheet name="Rev-QAR" sheetId="37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hidden="1">#REF!</definedName>
    <definedName name="__10__123Graph_XMKT_YTD" localSheetId="1" hidden="1">[1]SALES!#REF!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hidden="1">#REF!</definedName>
    <definedName name="_10__123Graph_BMKT_MONTH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>#REF!,#REF!</definedName>
    <definedName name="_11">#N/A</definedName>
    <definedName name="_11__123Graph_DCHART_4" hidden="1">#REF!</definedName>
    <definedName name="_11__123Graph_XMKT_MONTH" localSheetId="1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hidden="1">#REF!</definedName>
    <definedName name="_12__123Graph_BMKT_YTD" localSheetId="1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hidden="1">#REF!</definedName>
    <definedName name="_14__123Graph_BMKT_YTD" localSheetId="1" hidden="1">#REF!</definedName>
    <definedName name="_14__123Graph_BMKT_YTD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hidden="1">#REF!</definedName>
    <definedName name="_15__123Graph_LBL_AMKT_MONTH" localSheetId="1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hidden="1">#REF!</definedName>
    <definedName name="_16__123Graph_LBL_AMKT_MONTH" localSheetId="1" hidden="1">#REF!</definedName>
    <definedName name="_16__123Graph_LBL_AMKT_MONTH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hidden="1">#REF!</definedName>
    <definedName name="_18__123Graph_LBL_BMKT_MONTH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hidden="1">#REF!</definedName>
    <definedName name="_20__123Graph_LBL_AMKT_MONTH" localSheetId="1" hidden="1">#REF!</definedName>
    <definedName name="_20__123Graph_LBL_AMKT_MONTH" hidden="1">#REF!</definedName>
    <definedName name="_20__123Graph_LBL_BMKT_MONTH" localSheetId="1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hidden="1">#REF!</definedName>
    <definedName name="_21__123Graph_LBL_BMKT_MONTH" localSheetId="1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hidden="1">#REF!</definedName>
    <definedName name="_22__123Graph_XMKT_MONTH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hidden="1">#REF!</definedName>
    <definedName name="_3__123Graph_BMKT_MONTH" localSheetId="1" hidden="1">#REF!</definedName>
    <definedName name="_3__123Graph_BMKT_MONTH" hidden="1">#REF!</definedName>
    <definedName name="_3_0res_percent" localSheetId="2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hidden="1">#REF!</definedName>
    <definedName name="_4__123Graph_AMKT_YTD" localSheetId="1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hidden="1">#REF!</definedName>
    <definedName name="_5__123Graph_BMKT_MONTH" localSheetId="1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hidden="1">#REF!</definedName>
    <definedName name="_7__123Graph_BCHART_4" hidden="1">#REF!</definedName>
    <definedName name="_7__123Graph_LBL_AMKT_MONTH" localSheetId="1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hidden="1">#REF!</definedName>
    <definedName name="_8__123Graph_AMKT_YTD" localSheetId="1" hidden="1">#REF!</definedName>
    <definedName name="_8__123Graph_AMKT_YTD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hidden="1">#REF!</definedName>
    <definedName name="_9__123Graph_CCHART_4" hidden="1">#REF!</definedName>
    <definedName name="_9__123Graph_LBL_BMKT_MONTH" localSheetId="1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xlnm._FilterDatabase" localSheetId="0" hidden="1">'Rev-QAR'!$A$1:$A$81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>#REF!</definedName>
    <definedName name="_Parse_In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>#REF!</definedName>
    <definedName name="_REV21" localSheetId="2">#REF!</definedName>
    <definedName name="_REV21">#REF!</definedName>
    <definedName name="_REV22" localSheetId="2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>#REF!</definedName>
    <definedName name="achart3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>#REF!</definedName>
    <definedName name="AIRTARIF2" localSheetId="2">#REF!</definedName>
    <definedName name="AIRTARIF2">#REF!</definedName>
    <definedName name="AIRTARIF3" localSheetId="2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A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>#REF!,#REF!</definedName>
    <definedName name="ChartingLabels">#REF!</definedName>
    <definedName name="CHARTOFACCOUNTSID1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[0]!Header1-1 &amp; "." &amp; MAX(1,COUNTA(INDEX(#REF!,MATCH([0]!Header1-1,#REF!,FALSE)):#REF!))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" localSheetId="4" hidden="1">"1e725897-5c71-441a-b9b7-b925aa6c187b"</definedName>
    <definedName name="ID" localSheetId="2" hidden="1">"0995f847-c010-4ed5-9f14-41ad7e81cd81"</definedName>
    <definedName name="ID" localSheetId="1" hidden="1">"c0edc12b-07fa-4229-8edc-999136064f59"</definedName>
    <definedName name="ID" localSheetId="3" hidden="1">"39649f93-da45-49af-b5e9-009f7ba0d8e7"</definedName>
    <definedName name="ID" localSheetId="0" hidden="1">"f2f06286-fc91-42cb-b2eb-de68a0b5447b"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>#REF!</definedName>
    <definedName name="Judgments_PY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hidden="1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>#REF!</definedName>
    <definedName name="Macro3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Cust!$B$2:$H$51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'Rev-QAR'!$A$1:$I$81</definedName>
    <definedName name="_xlnm.Print_Area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>#REF!</definedName>
    <definedName name="SALES">#N/A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>#REF!</definedName>
    <definedName name="Scale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>#REF!</definedName>
    <definedName name="Sectors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>#REF!</definedName>
    <definedName name="SPECW" localSheetId="2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>#REF!</definedName>
    <definedName name="step05" localSheetId="2">#REF!</definedName>
    <definedName name="step05">#REF!</definedName>
    <definedName name="step06" localSheetId="2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>#REF!,#REF!</definedName>
    <definedName name="step10" localSheetId="2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>#REF!</definedName>
    <definedName name="step23" localSheetId="2">#REF!</definedName>
    <definedName name="step23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>#REF!,#REF!,#REF!,#REF!,#REF!</definedName>
    <definedName name="STF" localSheetId="2">#REF!</definedName>
    <definedName name="STF">#REF!</definedName>
    <definedName name="storage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>#REF!</definedName>
    <definedName name="TECHNO" localSheetId="2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>#REF!</definedName>
    <definedName name="TIWMOD1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>#REF!</definedName>
    <definedName name="Units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hidden="1">#REF!</definedName>
    <definedName name="XREF_COLUMN_4" localSheetId="1" hidden="1">#REF!</definedName>
    <definedName name="XREF_COLUMN_4" hidden="1">#REF!</definedName>
    <definedName name="XRefActiveRow" localSheetId="1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hidden="1">#REF!</definedName>
    <definedName name="XRefCopy10Row" localSheetId="1" hidden="1">#REF!</definedName>
    <definedName name="XRefCopy10Row" hidden="1">#REF!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hidden="1">#REF!</definedName>
    <definedName name="XRefPaste5Row" localSheetId="1" hidden="1">#REF!</definedName>
    <definedName name="XRefPaste5Row" hidden="1">#REF!</definedName>
    <definedName name="XRefPasteRangeCount" hidden="1">5</definedName>
    <definedName name="XTRA">#REF!</definedName>
    <definedName name="xxxxxx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hidden="1">#REF!,#REF!,#REF!,#REF!</definedName>
    <definedName name="Z_D3A71505_464F_11D3_8BF2_00A0C9C769DF_.wvu.FilterData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'Rev-QAR'!$A$1:$A$80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hidden="1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37" l="1"/>
  <c r="H79" i="37"/>
  <c r="G79" i="37"/>
  <c r="F79" i="37"/>
  <c r="E79" i="37"/>
  <c r="D79" i="37"/>
  <c r="C79" i="37"/>
  <c r="B79" i="37"/>
  <c r="I76" i="37"/>
  <c r="H76" i="37"/>
  <c r="G76" i="37"/>
  <c r="F76" i="37"/>
  <c r="E76" i="37"/>
  <c r="D76" i="37"/>
  <c r="C76" i="37"/>
  <c r="B76" i="37"/>
  <c r="I72" i="37"/>
  <c r="H72" i="37"/>
  <c r="G72" i="37"/>
  <c r="F72" i="37"/>
  <c r="E72" i="37"/>
  <c r="D72" i="37"/>
  <c r="C72" i="37"/>
  <c r="B72" i="37"/>
  <c r="I69" i="37"/>
  <c r="H69" i="37"/>
  <c r="G69" i="37"/>
  <c r="F69" i="37"/>
  <c r="E69" i="37"/>
  <c r="D69" i="37"/>
  <c r="C69" i="37"/>
  <c r="B69" i="37"/>
  <c r="I65" i="37"/>
  <c r="H65" i="37"/>
  <c r="G65" i="37"/>
  <c r="F65" i="37"/>
  <c r="E65" i="37"/>
  <c r="D65" i="37"/>
  <c r="C65" i="37"/>
  <c r="B65" i="37"/>
  <c r="I62" i="37"/>
  <c r="H62" i="37"/>
  <c r="G62" i="37"/>
  <c r="F62" i="37"/>
  <c r="E62" i="37"/>
  <c r="D62" i="37"/>
  <c r="C62" i="37"/>
  <c r="B62" i="37"/>
  <c r="I58" i="37"/>
  <c r="H58" i="37"/>
  <c r="G58" i="37"/>
  <c r="F58" i="37"/>
  <c r="E58" i="37"/>
  <c r="D58" i="37"/>
  <c r="C58" i="37"/>
  <c r="B58" i="37"/>
  <c r="I55" i="37"/>
  <c r="H55" i="37"/>
  <c r="G55" i="37"/>
  <c r="F55" i="37"/>
  <c r="E55" i="37"/>
  <c r="D55" i="37"/>
  <c r="C55" i="37"/>
  <c r="B55" i="37"/>
  <c r="I51" i="37"/>
  <c r="H51" i="37"/>
  <c r="G51" i="37"/>
  <c r="F51" i="37"/>
  <c r="E51" i="37"/>
  <c r="D51" i="37"/>
  <c r="C51" i="37"/>
  <c r="B51" i="37"/>
  <c r="I48" i="37"/>
  <c r="H48" i="37"/>
  <c r="G48" i="37"/>
  <c r="F48" i="37"/>
  <c r="E48" i="37"/>
  <c r="D48" i="37"/>
  <c r="C48" i="37"/>
  <c r="B48" i="37"/>
  <c r="I44" i="37"/>
  <c r="H44" i="37"/>
  <c r="G44" i="37"/>
  <c r="F44" i="37"/>
  <c r="E44" i="37"/>
  <c r="D44" i="37"/>
  <c r="C44" i="37"/>
  <c r="B44" i="37"/>
  <c r="I41" i="37"/>
  <c r="H41" i="37"/>
  <c r="G41" i="37"/>
  <c r="F41" i="37"/>
  <c r="E41" i="37"/>
  <c r="D41" i="37"/>
  <c r="C41" i="37"/>
  <c r="B41" i="37"/>
  <c r="I37" i="37"/>
  <c r="H37" i="37"/>
  <c r="G37" i="37"/>
  <c r="F37" i="37"/>
  <c r="E37" i="37"/>
  <c r="D37" i="37"/>
  <c r="C37" i="37"/>
  <c r="B37" i="37"/>
  <c r="I34" i="37"/>
  <c r="H34" i="37"/>
  <c r="G34" i="37"/>
  <c r="F34" i="37"/>
  <c r="E34" i="37"/>
  <c r="D34" i="37"/>
  <c r="C34" i="37"/>
  <c r="B34" i="37"/>
  <c r="I30" i="37"/>
  <c r="H30" i="37"/>
  <c r="G30" i="37"/>
  <c r="F30" i="37"/>
  <c r="E30" i="37"/>
  <c r="D30" i="37"/>
  <c r="C30" i="37"/>
  <c r="B30" i="37"/>
  <c r="I27" i="37"/>
  <c r="H27" i="37"/>
  <c r="G27" i="37"/>
  <c r="F27" i="37"/>
  <c r="E27" i="37"/>
  <c r="D27" i="37"/>
  <c r="C27" i="37"/>
  <c r="B27" i="37"/>
  <c r="I23" i="37"/>
  <c r="H23" i="37"/>
  <c r="G23" i="37"/>
  <c r="F23" i="37"/>
  <c r="E23" i="37"/>
  <c r="D23" i="37"/>
  <c r="C23" i="37"/>
  <c r="B23" i="37"/>
  <c r="I20" i="37"/>
  <c r="H20" i="37"/>
  <c r="G20" i="37"/>
  <c r="F20" i="37"/>
  <c r="E20" i="37"/>
  <c r="D20" i="37"/>
  <c r="C20" i="37"/>
  <c r="B20" i="37"/>
  <c r="I15" i="37"/>
  <c r="H15" i="37"/>
  <c r="G15" i="37"/>
  <c r="F15" i="37"/>
  <c r="E15" i="37"/>
  <c r="D15" i="37"/>
  <c r="C15" i="37"/>
  <c r="B15" i="37"/>
  <c r="I9" i="37"/>
  <c r="H9" i="37"/>
  <c r="G9" i="37"/>
  <c r="F9" i="37"/>
  <c r="E9" i="37"/>
  <c r="D9" i="37"/>
  <c r="C9" i="37"/>
  <c r="B9" i="37"/>
  <c r="H5" i="37"/>
  <c r="I5" i="37"/>
  <c r="B5" i="37"/>
  <c r="C5" i="37"/>
  <c r="D5" i="37"/>
  <c r="E5" i="37"/>
  <c r="F5" i="37"/>
  <c r="G5" i="37"/>
  <c r="H18" i="33"/>
  <c r="H11" i="33"/>
  <c r="H8" i="33"/>
  <c r="H32" i="33"/>
  <c r="H25" i="33"/>
  <c r="H29" i="33"/>
  <c r="H22" i="33"/>
  <c r="H15" i="33"/>
  <c r="E32" i="33"/>
  <c r="E29" i="33"/>
  <c r="E25" i="33"/>
  <c r="E22" i="33"/>
  <c r="E18" i="33"/>
  <c r="E15" i="33"/>
  <c r="E11" i="33"/>
  <c r="E8" i="33"/>
  <c r="D32" i="33"/>
  <c r="D29" i="33"/>
  <c r="D25" i="33"/>
  <c r="D22" i="33"/>
  <c r="D18" i="33"/>
  <c r="D15" i="33"/>
  <c r="D11" i="33"/>
  <c r="D8" i="33"/>
  <c r="D9" i="29"/>
  <c r="C9" i="29"/>
</calcChain>
</file>

<file path=xl/sharedStrings.xml><?xml version="1.0" encoding="utf-8"?>
<sst xmlns="http://schemas.openxmlformats.org/spreadsheetml/2006/main" count="218" uniqueCount="64">
  <si>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</si>
  <si>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</si>
  <si>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</si>
  <si>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</si>
  <si>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</si>
  <si>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</si>
  <si>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</si>
  <si>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</si>
  <si>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</si>
  <si>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</si>
  <si>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</si>
  <si>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</si>
  <si>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</si>
  <si>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</si>
  <si>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</si>
  <si>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</si>
  <si>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</si>
  <si>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</si>
  <si>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</si>
  <si>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</si>
  <si>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</si>
  <si>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</si>
  <si>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</si>
  <si>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</si>
  <si>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</si>
  <si>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</si>
  <si>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</si>
  <si>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</si>
  <si>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</si>
  <si>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</si>
  <si>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</si>
  <si>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</si>
  <si>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</si>
  <si>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</si>
  <si>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</si>
  <si>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</si>
  <si>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</si>
  <si>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</si>
  <si>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</si>
  <si>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</si>
  <si>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</si>
  <si>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Q4-2024</t>
  </si>
  <si>
    <t>Q4 2024</t>
  </si>
  <si>
    <t>Q1 2025</t>
  </si>
  <si>
    <t>Q1-2025</t>
  </si>
  <si>
    <t>Q2 2025</t>
  </si>
  <si>
    <t>Q2-2025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</si>
  <si>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</si>
  <si>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</si>
  <si>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</si>
  <si>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</si>
  <si>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</si>
  <si>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</si>
  <si>
    <t>Q3 2025</t>
  </si>
  <si>
    <t>Q3-2025</t>
  </si>
  <si>
    <t>Q4 2025</t>
  </si>
  <si>
    <t>Q4-2025</t>
  </si>
  <si>
    <t>Q1-2026</t>
  </si>
  <si>
    <t>Q1 2026</t>
  </si>
  <si>
    <t>Consolidated Customer Status as at 31 March 2026</t>
  </si>
  <si>
    <t>3M 2026</t>
  </si>
  <si>
    <t>3M 2025</t>
  </si>
  <si>
    <t>* Qatar Fixed ARPU was revised to include Fixed Broadband and TV services</t>
  </si>
  <si>
    <t>Fixed Line*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</si>
</sst>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0_);\(#,##0.0000\)"/>
    <numFmt numFmtId="202" formatCode="#,##0.000_);\(#,##0.000\)"/>
  </numFmts>
  <fonts count="9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  <font>
      <sz val="8"/>
      <name val="Aptos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0" fontId="73" fillId="0" borderId="0" xfId="200" applyFont="1" applyAlignment="1">
      <alignment horizontal="left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200" fontId="73" fillId="0" borderId="0" xfId="349" applyNumberFormat="1" applyFont="1" applyFill="1" applyBorder="1"/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/>
    <xf numFmtId="201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37" fontId="95" fillId="0" borderId="0" xfId="200" applyNumberFormat="1" applyFont="1" applyAlignment="1">
      <alignment horizontal="centerContinuous" wrapText="1"/>
    </xf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Continuous" vertical="center" wrapText="1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2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9" fontId="92" fillId="14" borderId="20" xfId="101" applyFont="1" applyFill="1" applyBorder="1" applyAlignment="1"/>
    <xf numFmtId="165" fontId="74" fillId="14" borderId="20" xfId="1" applyNumberFormat="1" applyFont="1" applyFill="1" applyBorder="1"/>
    <xf numFmtId="200" fontId="73" fillId="0" borderId="0" xfId="101" applyNumberFormat="1" applyFont="1" applyBorder="1"/>
    <xf numFmtId="10" fontId="73" fillId="0" borderId="0" xfId="101" applyNumberFormat="1" applyFont="1" applyFill="1" applyBorder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164" fontId="73" fillId="0" borderId="0" xfId="349" applyNumberFormat="1" applyFont="1" applyFill="1"/>
    <xf numFmtId="43" fontId="73" fillId="0" borderId="0" xfId="1" applyFont="1" applyFill="1" applyBorder="1"/>
    <xf numFmtId="4" fontId="73" fillId="0" borderId="0" xfId="101" applyNumberFormat="1" applyFont="1"/>
    <xf numFmtId="43" fontId="73" fillId="0" borderId="0" xfId="348" applyFont="1" applyFill="1"/>
    <xf numFmtId="9" fontId="73" fillId="0" borderId="0" xfId="101" applyFont="1" applyFill="1"/>
    <xf numFmtId="4" fontId="73" fillId="0" borderId="0" xfId="200" applyNumberFormat="1" applyFont="1" applyAlignment="1">
      <alignment horizontal="right" indent="2"/>
    </xf>
    <xf numFmtId="4" fontId="91" fillId="0" borderId="0" xfId="101" applyNumberFormat="1" applyFont="1"/>
    <xf numFmtId="9" fontId="91" fillId="0" borderId="0" xfId="101" applyFont="1"/>
    <xf numFmtId="4" fontId="91" fillId="0" borderId="0" xfId="200" applyNumberFormat="1" applyFont="1" applyAlignment="1">
      <alignment horizontal="right" indent="3"/>
    </xf>
    <xf numFmtId="4" fontId="73" fillId="0" borderId="0" xfId="101" applyNumberFormat="1" applyFont="1" applyBorder="1"/>
    <xf numFmtId="4" fontId="73" fillId="0" borderId="0" xfId="200" applyNumberFormat="1" applyFont="1" applyAlignment="1">
      <alignment horizontal="right" indent="3"/>
    </xf>
    <xf numFmtId="200" fontId="73" fillId="0" borderId="0" xfId="101" applyNumberFormat="1" applyFont="1" applyFill="1" applyBorder="1" applyAlignment="1">
      <alignment horizontal="right"/>
    </xf>
    <xf numFmtId="4" fontId="91" fillId="0" borderId="0" xfId="200" applyNumberFormat="1" applyFont="1"/>
    <xf numFmtId="4" fontId="97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3" fontId="73" fillId="0" borderId="0" xfId="349" applyNumberFormat="1" applyFont="1"/>
    <xf numFmtId="9" fontId="92" fillId="14" borderId="12" xfId="349" applyFont="1" applyFill="1" applyBorder="1"/>
    <xf numFmtId="9" fontId="92" fillId="14" borderId="0" xfId="349" applyFont="1" applyFill="1" applyBorder="1"/>
    <xf numFmtId="0" fontId="78" fillId="0" borderId="0" xfId="200" applyFont="1" applyAlignment="1">
      <alignment horizontal="left" vertical="center" wrapText="1"/>
    </xf>
    <xf numFmtId="0" fontId="98" fillId="0" borderId="0" xfId="0" applyFont="1" applyAlignment="1"/>
    <xf numFmtId="195" fontId="73" fillId="0" borderId="0" xfId="148" applyNumberFormat="1" applyFont="1"/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133145</xdr:colOff>
      <xdr:row>0</xdr:row>
      <xdr:rowOff>55102</xdr:rowOff>
    </xdr:from>
    <xdr:ext cx="1826240" cy="444428"/>
    <xdr:pic>
      <xdr:nvPicPr>
        <xdr:cNvPr id="3" name="Picture 2">
          <a:extLst>
            <a:ext uri="{FF2B5EF4-FFF2-40B4-BE49-F238E27FC236}">
              <a16:creationId xmlns:a16="http://schemas.microsoft.com/office/drawing/2014/main" id="{DC2F5436-B459-487F-B02F-9A7D65B45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6935" y="55102"/>
          <a:ext cx="1826240" cy="4444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575796</xdr:colOff>
      <xdr:row>1</xdr:row>
      <xdr:rowOff>42245</xdr:rowOff>
    </xdr:from>
    <xdr:ext cx="1450461" cy="352980"/>
    <xdr:pic>
      <xdr:nvPicPr>
        <xdr:cNvPr id="3" name="Picture 2">
          <a:extLst>
            <a:ext uri="{FF2B5EF4-FFF2-40B4-BE49-F238E27FC236}">
              <a16:creationId xmlns:a16="http://schemas.microsoft.com/office/drawing/2014/main" id="{581FFCAB-C73E-4745-9CB3-455ACBEB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8149" y="214069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795030</xdr:colOff>
      <xdr:row>1</xdr:row>
      <xdr:rowOff>64390</xdr:rowOff>
    </xdr:from>
    <xdr:ext cx="1285090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57E9C53B-DEC3-4C9B-B140-C5B2CEAA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5089" y="161508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321945</xdr:colOff>
      <xdr:row>55</xdr:row>
      <xdr:rowOff>21971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321945</xdr:colOff>
      <xdr:row>54</xdr:row>
      <xdr:rowOff>21971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242323</xdr:colOff>
      <xdr:row>0</xdr:row>
      <xdr:rowOff>195912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09468710-5240-465A-9237-A67F155D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453" y="195912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soriano\AppData\Local\Microsoft\Windows\INetCache\Content.Outlook\JYYNL7ZE\Quarterly%20earnings%20Q1%202026.xlsx" TargetMode="External"/><Relationship Id="rId1" Type="http://schemas.openxmlformats.org/officeDocument/2006/relationships/externalLinkPath" Target="file:///C:\Users\jsoriano\AppData\Local\Microsoft\Windows\INetCache\Content.Outlook\JYYNL7ZE\Quarterly%20earnings%20Q1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-QA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  <sheetName val="EFR_3"/>
      <sheetName val="B-SHEET_GRPNG3"/>
      <sheetName val="asset_util-wkng3"/>
      <sheetName val="DISTRICT_PRO3"/>
      <sheetName val="TEL-RPL_SALES3"/>
      <sheetName val="RPL_-_CAP_UTIL3"/>
      <sheetName val="FACTORY_INFO-973"/>
      <sheetName val="a_soga_JAK2"/>
      <sheetName val="soga_JAK2"/>
      <sheetName val="a_soga_JABO2"/>
      <sheetName val="a_soga_BOT2"/>
      <sheetName val="soga_JABO2"/>
      <sheetName val="soga_BOT2"/>
      <sheetName val="a_sso_JAK2"/>
      <sheetName val="sso_JAK2"/>
      <sheetName val="a_sso_JABO2"/>
      <sheetName val="a_sso_BOT2"/>
      <sheetName val="sso_JABO2"/>
      <sheetName val="sso_BOT2"/>
      <sheetName val="a_vlr_JAK2"/>
      <sheetName val="vlr_JAK2"/>
      <sheetName val="a_vlr_JABO2"/>
      <sheetName val="a_vlr_BOT2"/>
      <sheetName val="vlr_JABO2"/>
      <sheetName val="vlr_BOT2"/>
      <sheetName val="a_rgu_ga_JAK2"/>
      <sheetName val="rgu_ga_JAK2"/>
      <sheetName val="a_rgu_ga_JABO2"/>
      <sheetName val="a_rgu_ga_BOT2"/>
      <sheetName val="rgu_ga_JABO2"/>
      <sheetName val="rgu_ga_BOT2"/>
      <sheetName val="a_rev_JAK2"/>
      <sheetName val="rev_JAK2"/>
      <sheetName val="a_rev_BOT2"/>
      <sheetName val="rev_JABO2"/>
      <sheetName val="rev_BOT2"/>
      <sheetName val="DETAIL_ALL2"/>
      <sheetName val="CARRY_OVER_JBRO2"/>
      <sheetName val="GAP_JABO2"/>
      <sheetName val="GAP_BOT2"/>
      <sheetName val="GAP_JAK2"/>
      <sheetName val="LOWSITE_JBRO2"/>
      <sheetName val="Assumptions_1"/>
      <sheetName val="CONTRN_BY_DISTRICT1"/>
      <sheetName val="TRIAL_BALANCE2"/>
      <sheetName val="YTD_SALES1"/>
      <sheetName val="abst__2_1"/>
      <sheetName val="IBM_C_BLOCK1"/>
      <sheetName val="IBM_D_BLOCK1"/>
      <sheetName val="Pine_Valley1"/>
      <sheetName val="24_bar_71"/>
      <sheetName val="IBM_C_Block_Fitout1"/>
      <sheetName val="IBM_D_Block_Fitout1"/>
      <sheetName val="24bar7_(ICON)1"/>
      <sheetName val="24bar7_phase_21"/>
      <sheetName val="LG_Soft_Fitout1"/>
      <sheetName val="kirby_Gs1"/>
      <sheetName val="Balance_Sheet_1"/>
      <sheetName val="POY_CY1"/>
      <sheetName val="pg_11"/>
      <sheetName val="Power_&amp;_Fuel(new)1"/>
      <sheetName val="cashflowglsp_xls1"/>
      <sheetName val="Sales_Summary1"/>
      <sheetName val="SPMS_Price_Cal"/>
      <sheetName val="Churn_Distributions"/>
      <sheetName val="Market_Scenario"/>
      <sheetName val="Market_Scenario_1"/>
      <sheetName val="Market_Scenario_2"/>
      <sheetName val="For_charts"/>
      <sheetName val="NO_summary_output"/>
      <sheetName val="SP_summary_output"/>
      <sheetName val="GLP's_and_PSPC's"/>
      <sheetName val="LEGAL_GUJ"/>
      <sheetName val="Rec_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892C-CB8F-4A6C-9014-8832AC956020}">
  <sheetPr>
    <tabColor indexed="24"/>
    <pageSetUpPr fitToPage="1"/>
  </sheetPr>
  <dimension ref="A1:AH81"/>
  <sheetViews>
    <sheetView zoomScale="80" zoomScaleNormal="80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H69" sqref="H69"/>
    </sheetView>
  </sheetViews>
  <sheetFormatPr defaultColWidth="9.1796875" defaultRowHeight="13.5"/>
  <cols>
    <col min="1" max="1" width="39.26953125" style="2" customWidth="1"/>
    <col min="2" max="4" width="16.26953125" style="148" customWidth="1"/>
    <col min="5" max="7" width="15.81640625" style="148" customWidth="1"/>
    <col min="8" max="9" width="15" style="148" customWidth="1"/>
    <col min="10" max="10" width="13.81640625" style="149" customWidth="1"/>
    <col min="11" max="11" width="13.26953125" style="148" customWidth="1"/>
    <col min="12" max="12" width="12" style="148" customWidth="1"/>
    <col min="13" max="13" width="13.453125" style="148" customWidth="1"/>
    <col min="14" max="14" width="12.453125" style="148" bestFit="1" customWidth="1"/>
    <col min="15" max="15" width="12" style="148" bestFit="1" customWidth="1"/>
    <col min="16" max="16" width="12.453125" style="148" bestFit="1" customWidth="1"/>
    <col min="17" max="17" width="12.54296875" style="148" bestFit="1" customWidth="1"/>
    <col min="18" max="19" width="12" style="148" customWidth="1"/>
    <col min="20" max="20" width="12.54296875" style="148" bestFit="1" customWidth="1"/>
    <col min="21" max="21" width="12.81640625" style="148" customWidth="1"/>
    <col min="22" max="29" width="12" style="148" customWidth="1"/>
    <col min="30" max="16384" width="9.1796875" style="2"/>
  </cols>
  <sheetData>
    <row r="1" spans="1:29" ht="38.25" customHeight="1">
      <c r="A1" s="232" t="s">
        <v>47</v>
      </c>
      <c r="B1" s="232"/>
      <c r="C1" s="232"/>
      <c r="D1" s="232"/>
      <c r="E1" s="232"/>
      <c r="F1" s="232"/>
      <c r="G1" s="232"/>
      <c r="H1" s="147"/>
      <c r="I1" s="147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43</v>
      </c>
      <c r="D3" s="100" t="s">
        <v>45</v>
      </c>
      <c r="E3" s="100" t="s">
        <v>53</v>
      </c>
      <c r="F3" s="100" t="s">
        <v>55</v>
      </c>
      <c r="G3" s="100" t="s">
        <v>58</v>
      </c>
      <c r="H3" s="100" t="s">
        <v>60</v>
      </c>
      <c r="I3" s="150" t="s">
        <v>61</v>
      </c>
      <c r="J3" s="63"/>
      <c r="K3" s="151"/>
      <c r="L3" s="151"/>
      <c r="M3" s="151"/>
      <c r="N3" s="151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</row>
    <row r="4" spans="1:29" ht="15.75" hidden="1" customHeight="1">
      <c r="A4" s="153"/>
      <c r="B4" s="154">
        <v>2</v>
      </c>
      <c r="C4" s="154">
        <v>3</v>
      </c>
      <c r="D4" s="154">
        <v>4</v>
      </c>
      <c r="E4" s="154">
        <v>5</v>
      </c>
      <c r="F4" s="154">
        <v>6</v>
      </c>
      <c r="G4" s="154">
        <v>7</v>
      </c>
      <c r="H4" s="155">
        <v>18</v>
      </c>
      <c r="I4" s="156">
        <v>14</v>
      </c>
      <c r="J4" s="2"/>
      <c r="K4" s="157"/>
      <c r="L4" s="157"/>
      <c r="M4" s="157"/>
      <c r="N4" s="157"/>
      <c r="O4" s="158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</row>
    <row r="5" spans="1:29" ht="15.75" hidden="1" customHeight="1">
      <c r="A5" s="159"/>
      <c r="B5" s="160" t="e">
        <f>+#REF!+1</f>
        <v>#REF!</v>
      </c>
      <c r="C5" s="160" t="e">
        <f>+B5+1</f>
        <v>#REF!</v>
      </c>
      <c r="D5" s="160" t="e">
        <f t="shared" ref="D5:I5" si="0">+C5+1</f>
        <v>#REF!</v>
      </c>
      <c r="E5" s="160" t="e">
        <f t="shared" si="0"/>
        <v>#REF!</v>
      </c>
      <c r="F5" s="160" t="e">
        <f t="shared" si="0"/>
        <v>#REF!</v>
      </c>
      <c r="G5" s="160" t="e">
        <f t="shared" si="0"/>
        <v>#REF!</v>
      </c>
      <c r="H5" s="161" t="e">
        <f>+#REF!+1</f>
        <v>#REF!</v>
      </c>
      <c r="I5" s="162" t="e">
        <f t="shared" si="0"/>
        <v>#REF!</v>
      </c>
      <c r="J5" s="2"/>
      <c r="K5" s="157"/>
      <c r="L5" s="157"/>
      <c r="M5" s="157"/>
      <c r="N5" s="157"/>
      <c r="O5" s="158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29">
      <c r="A6" s="163" t="s">
        <v>48</v>
      </c>
      <c r="B6" s="164"/>
      <c r="C6" s="164"/>
      <c r="D6" s="164"/>
      <c r="E6" s="164"/>
      <c r="F6" s="164"/>
      <c r="G6" s="164"/>
      <c r="H6" s="165"/>
      <c r="I6" s="11"/>
      <c r="J6" s="2"/>
      <c r="K6" s="157"/>
      <c r="L6" s="157"/>
      <c r="M6" s="157"/>
      <c r="N6" s="157"/>
      <c r="O6" s="158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</row>
    <row r="7" spans="1:29">
      <c r="A7" s="166" t="s">
        <v>36</v>
      </c>
      <c r="B7" s="167">
        <v>5937.3629999999976</v>
      </c>
      <c r="C7" s="167">
        <v>5849.9060000000009</v>
      </c>
      <c r="D7" s="167">
        <v>6063.7779999999984</v>
      </c>
      <c r="E7" s="167">
        <v>6262.9100000000017</v>
      </c>
      <c r="F7" s="167">
        <v>6427.2999999999993</v>
      </c>
      <c r="G7" s="167">
        <v>6198.5910000000003</v>
      </c>
      <c r="H7" s="168">
        <v>6198.5910000000003</v>
      </c>
      <c r="I7" s="169">
        <v>5849.9060000000009</v>
      </c>
      <c r="J7" s="88"/>
      <c r="K7" s="170"/>
      <c r="L7" s="215"/>
      <c r="M7" s="157"/>
      <c r="N7" s="157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49"/>
      <c r="Z7" s="2"/>
      <c r="AA7" s="2"/>
      <c r="AB7" s="2"/>
      <c r="AC7" s="2"/>
    </row>
    <row r="8" spans="1:29">
      <c r="A8" s="166" t="s">
        <v>37</v>
      </c>
      <c r="B8" s="167">
        <v>2329.0410000000038</v>
      </c>
      <c r="C8" s="167">
        <v>2538.5649999999996</v>
      </c>
      <c r="D8" s="167">
        <v>2606.7710000000006</v>
      </c>
      <c r="E8" s="167">
        <v>2824.2890000000016</v>
      </c>
      <c r="F8" s="167">
        <v>2519.7319999999963</v>
      </c>
      <c r="G8" s="167">
        <v>2713.0840000000003</v>
      </c>
      <c r="H8" s="168">
        <v>2713.0840000000003</v>
      </c>
      <c r="I8" s="172">
        <v>2538.5649999999996</v>
      </c>
      <c r="J8" s="88"/>
      <c r="K8" s="215"/>
      <c r="L8" s="157"/>
      <c r="M8" s="157"/>
      <c r="N8" s="157"/>
      <c r="O8" s="158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13"/>
      <c r="AA8" s="113"/>
      <c r="AB8" s="113"/>
      <c r="AC8" s="113"/>
    </row>
    <row r="9" spans="1:29">
      <c r="A9" s="173" t="s">
        <v>38</v>
      </c>
      <c r="B9" s="174">
        <f t="shared" ref="B9:I9" si="1">IFERROR(B8/B7,0)</f>
        <v>0.39226858792362951</v>
      </c>
      <c r="C9" s="174">
        <f t="shared" si="1"/>
        <v>0.43394970790983639</v>
      </c>
      <c r="D9" s="174">
        <f t="shared" si="1"/>
        <v>0.42989222230761109</v>
      </c>
      <c r="E9" s="174">
        <f t="shared" si="1"/>
        <v>0.4509547478727941</v>
      </c>
      <c r="F9" s="174">
        <f t="shared" si="1"/>
        <v>0.39203584708975725</v>
      </c>
      <c r="G9" s="174">
        <f t="shared" si="1"/>
        <v>0.4376936629630831</v>
      </c>
      <c r="H9" s="175">
        <f t="shared" si="1"/>
        <v>0.4376936629630831</v>
      </c>
      <c r="I9" s="176">
        <f t="shared" si="1"/>
        <v>0.43394970790983639</v>
      </c>
      <c r="J9" s="88"/>
      <c r="K9" s="157"/>
      <c r="L9" s="157"/>
      <c r="M9" s="157"/>
      <c r="N9" s="157"/>
      <c r="O9" s="158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19"/>
      <c r="AA9" s="119"/>
      <c r="AB9" s="119"/>
      <c r="AC9" s="119"/>
    </row>
    <row r="10" spans="1:29">
      <c r="A10" s="173"/>
      <c r="B10" s="174"/>
      <c r="C10" s="174"/>
      <c r="D10" s="174"/>
      <c r="E10" s="174"/>
      <c r="F10" s="174"/>
      <c r="G10" s="174"/>
      <c r="H10" s="175"/>
      <c r="I10" s="176"/>
      <c r="J10" s="88"/>
      <c r="K10" s="157"/>
      <c r="L10" s="157"/>
      <c r="M10" s="157"/>
      <c r="N10" s="157"/>
      <c r="O10" s="158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19"/>
      <c r="AA10" s="119"/>
      <c r="AB10" s="119"/>
      <c r="AC10" s="119"/>
    </row>
    <row r="11" spans="1:29">
      <c r="A11" s="166" t="s">
        <v>49</v>
      </c>
      <c r="B11" s="167">
        <v>623.86999999999807</v>
      </c>
      <c r="C11" s="167">
        <v>1127.5530000000001</v>
      </c>
      <c r="D11" s="167">
        <v>1176.066</v>
      </c>
      <c r="E11" s="167">
        <v>1383.7160000000008</v>
      </c>
      <c r="F11" s="167">
        <v>924.73800000000119</v>
      </c>
      <c r="G11" s="167">
        <v>1186.5029999999997</v>
      </c>
      <c r="H11" s="168">
        <v>1186.5029999999997</v>
      </c>
      <c r="I11" s="172">
        <v>1127.5530000000001</v>
      </c>
      <c r="J11" s="88"/>
      <c r="K11" s="157"/>
      <c r="L11" s="157"/>
      <c r="M11" s="157"/>
      <c r="N11" s="157"/>
      <c r="O11" s="158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13"/>
      <c r="AA11" s="113"/>
      <c r="AB11" s="113"/>
      <c r="AC11" s="113"/>
    </row>
    <row r="12" spans="1:29" ht="15" customHeight="1">
      <c r="A12" s="166" t="s">
        <v>50</v>
      </c>
      <c r="B12" s="167">
        <v>512.9670000000001</v>
      </c>
      <c r="C12" s="167">
        <v>960.04600000000005</v>
      </c>
      <c r="D12" s="167">
        <v>988.01599999999985</v>
      </c>
      <c r="E12" s="167">
        <v>1140.6030000000001</v>
      </c>
      <c r="F12" s="167">
        <v>775.89899999999989</v>
      </c>
      <c r="G12" s="167">
        <v>1005.385</v>
      </c>
      <c r="H12" s="168">
        <v>1005.385</v>
      </c>
      <c r="I12" s="172">
        <v>960.04600000000005</v>
      </c>
      <c r="J12" s="88"/>
      <c r="K12" s="157"/>
      <c r="L12" s="157"/>
      <c r="M12" s="157"/>
      <c r="N12" s="157"/>
      <c r="O12" s="158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</row>
    <row r="13" spans="1:29" ht="7.5" customHeight="1">
      <c r="A13" s="177"/>
      <c r="B13" s="167"/>
      <c r="C13" s="167"/>
      <c r="D13" s="167"/>
      <c r="E13" s="167"/>
      <c r="F13" s="167"/>
      <c r="G13" s="167"/>
      <c r="H13" s="168"/>
      <c r="I13" s="169"/>
      <c r="J13" s="88"/>
      <c r="K13" s="157"/>
      <c r="L13" s="157"/>
      <c r="M13" s="157"/>
      <c r="N13" s="157"/>
      <c r="O13" s="158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</row>
    <row r="14" spans="1:29" ht="15" customHeight="1">
      <c r="A14" s="166" t="s">
        <v>39</v>
      </c>
      <c r="B14" s="167">
        <v>1232.4439999999995</v>
      </c>
      <c r="C14" s="167">
        <v>538.04600000000016</v>
      </c>
      <c r="D14" s="167">
        <v>971.3209999999998</v>
      </c>
      <c r="E14" s="167">
        <v>1327.577</v>
      </c>
      <c r="F14" s="167">
        <v>1727.3979999999997</v>
      </c>
      <c r="G14" s="167">
        <v>607.88100000000009</v>
      </c>
      <c r="H14" s="168">
        <v>607.88100000000009</v>
      </c>
      <c r="I14" s="172">
        <v>538.04600000000016</v>
      </c>
      <c r="J14" s="88"/>
      <c r="K14" s="157"/>
      <c r="L14" s="157"/>
      <c r="M14" s="157"/>
      <c r="N14" s="157"/>
      <c r="O14" s="158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</row>
    <row r="15" spans="1:29">
      <c r="A15" s="173" t="s">
        <v>40</v>
      </c>
      <c r="B15" s="174">
        <f t="shared" ref="B15:I15" si="2">IFERROR(B14/B7,0)</f>
        <v>0.20757430529344426</v>
      </c>
      <c r="C15" s="174">
        <f t="shared" si="2"/>
        <v>9.1975153105024271E-2</v>
      </c>
      <c r="D15" s="174">
        <f t="shared" si="2"/>
        <v>0.16018412943217908</v>
      </c>
      <c r="E15" s="174">
        <f t="shared" si="2"/>
        <v>0.21197446554397231</v>
      </c>
      <c r="F15" s="174">
        <f t="shared" si="2"/>
        <v>0.26875951021424238</v>
      </c>
      <c r="G15" s="174">
        <f t="shared" si="2"/>
        <v>9.8067609235711797E-2</v>
      </c>
      <c r="H15" s="175">
        <f t="shared" si="2"/>
        <v>9.8067609235711797E-2</v>
      </c>
      <c r="I15" s="176">
        <f t="shared" si="2"/>
        <v>9.1975153105024271E-2</v>
      </c>
      <c r="J15" s="88"/>
      <c r="K15" s="157"/>
      <c r="L15" s="157"/>
      <c r="M15" s="157"/>
      <c r="N15" s="157"/>
      <c r="O15" s="158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19"/>
      <c r="AA15" s="119"/>
      <c r="AB15" s="119"/>
      <c r="AC15" s="119"/>
    </row>
    <row r="16" spans="1:29" ht="6.75" customHeight="1">
      <c r="A16" s="159"/>
      <c r="B16" s="178"/>
      <c r="C16" s="178"/>
      <c r="D16" s="178"/>
      <c r="E16" s="178"/>
      <c r="F16" s="178"/>
      <c r="G16" s="178"/>
      <c r="H16" s="179"/>
      <c r="I16" s="180"/>
      <c r="J16" s="88"/>
      <c r="K16" s="157"/>
      <c r="L16" s="157"/>
      <c r="M16" s="157"/>
      <c r="N16" s="157"/>
      <c r="O16" s="158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</row>
    <row r="17" spans="1:29">
      <c r="A17" s="103" t="s">
        <v>51</v>
      </c>
      <c r="B17" s="2"/>
      <c r="C17" s="2"/>
      <c r="D17" s="2"/>
      <c r="E17" s="2"/>
      <c r="F17" s="2"/>
      <c r="G17" s="2"/>
      <c r="H17" s="126"/>
      <c r="I17" s="7"/>
      <c r="J17" s="88"/>
      <c r="K17" s="157"/>
      <c r="L17" s="157"/>
      <c r="M17" s="157"/>
      <c r="N17" s="157"/>
      <c r="O17" s="158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9">
      <c r="A18" s="109" t="s">
        <v>36</v>
      </c>
      <c r="B18" s="170">
        <v>1847.8199999999997</v>
      </c>
      <c r="C18" s="170">
        <v>1751.152</v>
      </c>
      <c r="D18" s="170">
        <v>1856.4499999999998</v>
      </c>
      <c r="E18" s="170">
        <v>1727.6509999999998</v>
      </c>
      <c r="F18" s="170">
        <v>1903.7269999999999</v>
      </c>
      <c r="G18" s="170">
        <v>1810.95</v>
      </c>
      <c r="H18" s="168">
        <v>1810.95</v>
      </c>
      <c r="I18" s="169">
        <v>1751.152</v>
      </c>
      <c r="J18" s="88"/>
      <c r="K18" s="157"/>
      <c r="L18" s="157"/>
      <c r="M18" s="157"/>
      <c r="N18" s="157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49"/>
    </row>
    <row r="19" spans="1:29">
      <c r="A19" s="109" t="s">
        <v>37</v>
      </c>
      <c r="B19" s="170">
        <v>879.30700000000024</v>
      </c>
      <c r="C19" s="170">
        <v>928.21299999999997</v>
      </c>
      <c r="D19" s="170">
        <v>935.40499999999997</v>
      </c>
      <c r="E19" s="170">
        <v>935.23100000000022</v>
      </c>
      <c r="F19" s="170">
        <v>955.86400000000003</v>
      </c>
      <c r="G19" s="170">
        <v>938.12099999999998</v>
      </c>
      <c r="H19" s="168">
        <v>938.12099999999998</v>
      </c>
      <c r="I19" s="172">
        <v>928.21299999999997</v>
      </c>
      <c r="J19" s="88"/>
      <c r="K19" s="157"/>
      <c r="L19" s="157"/>
      <c r="M19" s="157"/>
      <c r="N19" s="157"/>
      <c r="O19" s="158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81"/>
      <c r="AA19" s="181"/>
      <c r="AB19" s="181"/>
      <c r="AC19" s="181"/>
    </row>
    <row r="20" spans="1:29" s="114" customFormat="1">
      <c r="A20" s="115" t="s">
        <v>38</v>
      </c>
      <c r="B20" s="182">
        <f t="shared" ref="B20:I20" si="3">IFERROR(B19/B18,0)</f>
        <v>0.47586182636836943</v>
      </c>
      <c r="C20" s="182">
        <f t="shared" si="3"/>
        <v>0.53005849863404197</v>
      </c>
      <c r="D20" s="182">
        <f t="shared" si="3"/>
        <v>0.50386759675725179</v>
      </c>
      <c r="E20" s="182">
        <f t="shared" si="3"/>
        <v>0.54133097483230141</v>
      </c>
      <c r="F20" s="182">
        <f t="shared" si="3"/>
        <v>0.50210140424546168</v>
      </c>
      <c r="G20" s="182">
        <f t="shared" si="3"/>
        <v>0.51802700240205413</v>
      </c>
      <c r="H20" s="175">
        <f t="shared" si="3"/>
        <v>0.51802700240205413</v>
      </c>
      <c r="I20" s="176">
        <f t="shared" si="3"/>
        <v>0.53005849863404197</v>
      </c>
      <c r="J20" s="88"/>
      <c r="K20" s="157"/>
      <c r="L20" s="157"/>
      <c r="M20" s="157"/>
      <c r="N20" s="157"/>
      <c r="O20" s="158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83"/>
      <c r="AA20" s="183"/>
      <c r="AB20" s="183"/>
      <c r="AC20" s="183"/>
    </row>
    <row r="21" spans="1:29" ht="5.25" customHeight="1">
      <c r="A21" s="109"/>
      <c r="B21" s="170"/>
      <c r="C21" s="170"/>
      <c r="D21" s="170"/>
      <c r="E21" s="170"/>
      <c r="F21" s="170"/>
      <c r="G21" s="170"/>
      <c r="H21" s="184"/>
      <c r="I21" s="185"/>
      <c r="J21" s="88"/>
      <c r="K21" s="157"/>
      <c r="L21" s="157"/>
      <c r="M21" s="157"/>
      <c r="N21" s="157"/>
      <c r="O21" s="158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81"/>
      <c r="AA21" s="181"/>
      <c r="AB21" s="181"/>
      <c r="AC21" s="181"/>
    </row>
    <row r="22" spans="1:29">
      <c r="A22" s="109" t="s">
        <v>39</v>
      </c>
      <c r="B22" s="170">
        <v>273.19499999999999</v>
      </c>
      <c r="C22" s="170">
        <v>53.716000000000001</v>
      </c>
      <c r="D22" s="170">
        <v>108.80599999999998</v>
      </c>
      <c r="E22" s="170">
        <v>160.45699999999999</v>
      </c>
      <c r="F22" s="170">
        <v>329.47499999999997</v>
      </c>
      <c r="G22" s="170">
        <v>92.278999999999996</v>
      </c>
      <c r="H22" s="168">
        <v>92.278999999999996</v>
      </c>
      <c r="I22" s="172">
        <v>53.716000000000001</v>
      </c>
      <c r="J22" s="88"/>
      <c r="K22" s="157"/>
      <c r="L22" s="157"/>
      <c r="M22" s="157"/>
      <c r="N22" s="157"/>
      <c r="O22" s="158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81"/>
      <c r="AA22" s="181"/>
      <c r="AB22" s="181"/>
      <c r="AC22" s="181"/>
    </row>
    <row r="23" spans="1:29" ht="13.5" customHeight="1">
      <c r="A23" s="123" t="s">
        <v>40</v>
      </c>
      <c r="B23" s="186">
        <f t="shared" ref="B23:I23" si="4">IFERROR(B22/B18,0)</f>
        <v>0.14784719290840018</v>
      </c>
      <c r="C23" s="186">
        <f t="shared" si="4"/>
        <v>3.0674664449459557E-2</v>
      </c>
      <c r="D23" s="186">
        <f t="shared" si="4"/>
        <v>5.8609712084893205E-2</v>
      </c>
      <c r="E23" s="186">
        <f t="shared" si="4"/>
        <v>9.2875818090575005E-2</v>
      </c>
      <c r="F23" s="186">
        <f t="shared" si="4"/>
        <v>0.1730684073924465</v>
      </c>
      <c r="G23" s="186">
        <f t="shared" si="4"/>
        <v>5.0956127999116481E-2</v>
      </c>
      <c r="H23" s="187">
        <f t="shared" si="4"/>
        <v>5.0956127999116481E-2</v>
      </c>
      <c r="I23" s="188">
        <f t="shared" si="4"/>
        <v>3.0674664449459557E-2</v>
      </c>
      <c r="J23" s="88"/>
      <c r="K23" s="157"/>
      <c r="L23" s="157"/>
      <c r="M23" s="157"/>
      <c r="N23" s="157"/>
      <c r="O23" s="158"/>
      <c r="P23" s="149"/>
      <c r="Q23" s="149"/>
      <c r="R23" s="149"/>
      <c r="S23" s="149"/>
      <c r="T23" s="149"/>
      <c r="U23" s="149"/>
      <c r="V23" s="149"/>
      <c r="W23" s="149"/>
      <c r="X23" s="149"/>
      <c r="Y23" s="149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189"/>
      <c r="J24" s="88"/>
      <c r="K24" s="216"/>
      <c r="L24" s="216"/>
      <c r="M24" s="216"/>
      <c r="N24" s="93"/>
      <c r="O24" s="216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36</v>
      </c>
      <c r="B25" s="190">
        <v>1316.8209999999995</v>
      </c>
      <c r="C25" s="190">
        <v>1311.5160000000001</v>
      </c>
      <c r="D25" s="190">
        <v>1379.857</v>
      </c>
      <c r="E25" s="190">
        <v>1449.2540000000004</v>
      </c>
      <c r="F25" s="190">
        <v>1441.9499999999998</v>
      </c>
      <c r="G25" s="190">
        <v>1360.5450000000001</v>
      </c>
      <c r="H25" s="191">
        <v>1360.5450000000001</v>
      </c>
      <c r="I25" s="192">
        <v>1311.5160000000001</v>
      </c>
      <c r="J25" s="88"/>
      <c r="K25" s="216"/>
      <c r="L25" s="217"/>
      <c r="M25" s="216"/>
      <c r="N25" s="218"/>
      <c r="O25" s="216"/>
      <c r="P25" s="107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spans="1:29">
      <c r="A26" s="109" t="s">
        <v>37</v>
      </c>
      <c r="B26" s="190">
        <v>548.47999999999979</v>
      </c>
      <c r="C26" s="190">
        <v>590.81600000000003</v>
      </c>
      <c r="D26" s="190">
        <v>625.173</v>
      </c>
      <c r="E26" s="190">
        <v>704.04</v>
      </c>
      <c r="F26" s="190">
        <v>643.62899999999991</v>
      </c>
      <c r="G26" s="190">
        <v>608.60900000000004</v>
      </c>
      <c r="H26" s="191">
        <v>608.60900000000004</v>
      </c>
      <c r="I26" s="192">
        <v>590.81600000000003</v>
      </c>
      <c r="J26" s="88"/>
      <c r="K26" s="216"/>
      <c r="L26" s="216"/>
      <c r="M26" s="216"/>
      <c r="N26" s="93"/>
      <c r="O26" s="216"/>
      <c r="P26" s="219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</row>
    <row r="27" spans="1:29" s="114" customFormat="1">
      <c r="A27" s="115" t="s">
        <v>38</v>
      </c>
      <c r="B27" s="182">
        <f>IFERROR(B26/B25,0)</f>
        <v>0.41651826633992017</v>
      </c>
      <c r="C27" s="182">
        <f t="shared" ref="C27:G27" si="5">IFERROR(C26/C25,0)</f>
        <v>0.45048325754317903</v>
      </c>
      <c r="D27" s="182">
        <f t="shared" si="5"/>
        <v>0.4530708616907404</v>
      </c>
      <c r="E27" s="182">
        <f t="shared" si="5"/>
        <v>0.48579476061477134</v>
      </c>
      <c r="F27" s="182">
        <f t="shared" si="5"/>
        <v>0.44636013731405388</v>
      </c>
      <c r="G27" s="182">
        <f t="shared" si="5"/>
        <v>0.4473273577867693</v>
      </c>
      <c r="H27" s="175">
        <f>IFERROR(H26/H25,0)</f>
        <v>0.4473273577867693</v>
      </c>
      <c r="I27" s="193">
        <f>IFERROR(I26/I25,0)</f>
        <v>0.45048325754317903</v>
      </c>
      <c r="J27" s="88"/>
      <c r="K27" s="220"/>
      <c r="L27" s="220"/>
      <c r="M27" s="220"/>
      <c r="N27" s="221"/>
      <c r="O27" s="220"/>
      <c r="P27" s="219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</row>
    <row r="28" spans="1:29" ht="5.25" customHeight="1">
      <c r="A28" s="109"/>
      <c r="B28" s="190"/>
      <c r="C28" s="190"/>
      <c r="D28" s="190"/>
      <c r="E28" s="190"/>
      <c r="F28" s="190"/>
      <c r="G28" s="190"/>
      <c r="H28" s="184"/>
      <c r="I28" s="194"/>
      <c r="J28" s="88"/>
      <c r="K28" s="216"/>
      <c r="L28" s="216"/>
      <c r="M28" s="216"/>
      <c r="N28" s="93"/>
      <c r="O28" s="216"/>
      <c r="P28" s="222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</row>
    <row r="29" spans="1:29" ht="13.5" customHeight="1">
      <c r="A29" s="109" t="s">
        <v>39</v>
      </c>
      <c r="B29" s="170">
        <v>293.30399999999997</v>
      </c>
      <c r="C29" s="170">
        <v>162.84800000000001</v>
      </c>
      <c r="D29" s="170">
        <v>249.45</v>
      </c>
      <c r="E29" s="170">
        <v>472.51199999999994</v>
      </c>
      <c r="F29" s="170">
        <v>492.47600000000011</v>
      </c>
      <c r="G29" s="170">
        <v>102.387</v>
      </c>
      <c r="H29" s="168">
        <v>102.387</v>
      </c>
      <c r="I29" s="172">
        <v>162.84800000000001</v>
      </c>
      <c r="J29" s="88"/>
      <c r="K29" s="223"/>
      <c r="L29" s="223"/>
      <c r="M29" s="223"/>
      <c r="N29" s="26"/>
      <c r="O29" s="223"/>
      <c r="P29" s="224"/>
      <c r="Q29" s="121"/>
      <c r="R29" s="121"/>
      <c r="S29" s="121"/>
      <c r="T29" s="121"/>
      <c r="U29" s="121"/>
      <c r="V29" s="121"/>
      <c r="W29" s="121"/>
      <c r="X29" s="121"/>
      <c r="Y29" s="121"/>
      <c r="Z29" s="195"/>
      <c r="AA29" s="195"/>
      <c r="AB29" s="195"/>
      <c r="AC29" s="195"/>
    </row>
    <row r="30" spans="1:29" ht="13.5" customHeight="1">
      <c r="A30" s="123" t="s">
        <v>40</v>
      </c>
      <c r="B30" s="186">
        <f t="shared" ref="B30:I30" si="6">IFERROR(B29/B25,0)</f>
        <v>0.22273642355339116</v>
      </c>
      <c r="C30" s="186">
        <f t="shared" si="6"/>
        <v>0.12416775700792061</v>
      </c>
      <c r="D30" s="186">
        <f t="shared" si="6"/>
        <v>0.18077960252402966</v>
      </c>
      <c r="E30" s="186">
        <f t="shared" si="6"/>
        <v>0.3260380858013846</v>
      </c>
      <c r="F30" s="186">
        <f t="shared" si="6"/>
        <v>0.341534727279032</v>
      </c>
      <c r="G30" s="186">
        <f t="shared" si="6"/>
        <v>7.5254401728719E-2</v>
      </c>
      <c r="H30" s="187">
        <f t="shared" si="6"/>
        <v>7.5254401728719E-2</v>
      </c>
      <c r="I30" s="188">
        <f t="shared" si="6"/>
        <v>0.12416775700792061</v>
      </c>
      <c r="J30" s="88"/>
      <c r="K30" s="157"/>
      <c r="L30" s="157"/>
      <c r="M30" s="157"/>
      <c r="N30" s="157"/>
      <c r="O30" s="225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95"/>
      <c r="AA30" s="195"/>
      <c r="AB30" s="195"/>
      <c r="AC30" s="195"/>
    </row>
    <row r="31" spans="1:29">
      <c r="A31" s="103" t="s">
        <v>20</v>
      </c>
      <c r="B31" s="2"/>
      <c r="C31" s="2"/>
      <c r="D31" s="2"/>
      <c r="E31" s="2"/>
      <c r="F31" s="2"/>
      <c r="G31" s="2"/>
      <c r="H31" s="126"/>
      <c r="I31" s="7"/>
      <c r="J31" s="88"/>
      <c r="K31" s="216"/>
      <c r="L31" s="216"/>
      <c r="M31" s="216"/>
      <c r="N31" s="93"/>
      <c r="O31" s="216"/>
      <c r="P31" s="222"/>
      <c r="Q31" s="119"/>
      <c r="R31" s="119"/>
      <c r="S31" s="119"/>
      <c r="T31" s="119"/>
      <c r="U31" s="119"/>
      <c r="V31" s="119"/>
      <c r="W31" s="119"/>
      <c r="X31" s="119"/>
      <c r="Y31" s="119"/>
      <c r="Z31" s="181"/>
      <c r="AA31" s="181"/>
      <c r="AB31" s="181"/>
      <c r="AC31" s="181"/>
    </row>
    <row r="32" spans="1:29">
      <c r="A32" s="109" t="s">
        <v>36</v>
      </c>
      <c r="B32" s="170">
        <v>595.38100000000009</v>
      </c>
      <c r="C32" s="170">
        <v>586.68600000000004</v>
      </c>
      <c r="D32" s="170">
        <v>582.84599999999989</v>
      </c>
      <c r="E32" s="170">
        <v>551.577</v>
      </c>
      <c r="F32" s="170">
        <v>570.57500000000027</v>
      </c>
      <c r="G32" s="170">
        <v>586.01599999999996</v>
      </c>
      <c r="H32" s="168">
        <v>586.01599999999996</v>
      </c>
      <c r="I32" s="169">
        <v>586.68600000000004</v>
      </c>
      <c r="J32" s="88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19"/>
      <c r="Z32" s="181"/>
      <c r="AA32" s="181"/>
      <c r="AB32" s="181"/>
      <c r="AC32" s="181"/>
    </row>
    <row r="33" spans="1:34">
      <c r="A33" s="109" t="s">
        <v>37</v>
      </c>
      <c r="B33" s="170">
        <v>259.76300000000003</v>
      </c>
      <c r="C33" s="170">
        <v>259.16199999999998</v>
      </c>
      <c r="D33" s="170">
        <v>261.48600000000005</v>
      </c>
      <c r="E33" s="170">
        <v>248.24400000000003</v>
      </c>
      <c r="F33" s="170">
        <v>93.580999999999904</v>
      </c>
      <c r="G33" s="170">
        <v>278.01100000000002</v>
      </c>
      <c r="H33" s="168">
        <v>278.01100000000002</v>
      </c>
      <c r="I33" s="192">
        <v>259.16199999999998</v>
      </c>
      <c r="J33" s="88"/>
      <c r="K33" s="216"/>
      <c r="L33" s="216"/>
      <c r="M33" s="216"/>
      <c r="N33" s="93"/>
      <c r="O33" s="216"/>
      <c r="P33" s="216"/>
      <c r="Q33" s="181"/>
      <c r="R33" s="181"/>
      <c r="S33" s="181"/>
      <c r="T33" s="181"/>
      <c r="U33" s="181"/>
      <c r="V33" s="181"/>
      <c r="W33" s="196"/>
      <c r="X33" s="196"/>
      <c r="Y33" s="196"/>
      <c r="Z33" s="196"/>
      <c r="AA33" s="196"/>
      <c r="AB33" s="196"/>
      <c r="AC33" s="196"/>
    </row>
    <row r="34" spans="1:34" s="114" customFormat="1" ht="15" customHeight="1">
      <c r="A34" s="115" t="s">
        <v>38</v>
      </c>
      <c r="B34" s="182">
        <f t="shared" ref="B34:I34" si="7">IFERROR(B33/B32,0)</f>
        <v>0.436297093793722</v>
      </c>
      <c r="C34" s="182">
        <f t="shared" si="7"/>
        <v>0.44173885178783873</v>
      </c>
      <c r="D34" s="182">
        <f t="shared" si="7"/>
        <v>0.44863651805108057</v>
      </c>
      <c r="E34" s="182">
        <f t="shared" si="7"/>
        <v>0.45006227598322635</v>
      </c>
      <c r="F34" s="182">
        <f t="shared" si="7"/>
        <v>0.1640117425404195</v>
      </c>
      <c r="G34" s="182">
        <f t="shared" si="7"/>
        <v>0.47440854857205272</v>
      </c>
      <c r="H34" s="175">
        <f t="shared" si="7"/>
        <v>0.47440854857205272</v>
      </c>
      <c r="I34" s="176">
        <f t="shared" si="7"/>
        <v>0.44173885178783873</v>
      </c>
      <c r="J34" s="88"/>
      <c r="K34" s="220"/>
      <c r="L34" s="226"/>
      <c r="M34" s="226"/>
      <c r="N34" s="221"/>
      <c r="O34" s="226"/>
      <c r="P34" s="226"/>
      <c r="Z34" s="197"/>
      <c r="AE34" s="197"/>
    </row>
    <row r="35" spans="1:34" ht="6.75" customHeight="1">
      <c r="A35" s="109"/>
      <c r="B35" s="170"/>
      <c r="C35" s="170"/>
      <c r="D35" s="170"/>
      <c r="E35" s="170"/>
      <c r="F35" s="170"/>
      <c r="G35" s="170"/>
      <c r="H35" s="184"/>
      <c r="I35" s="194"/>
      <c r="J35" s="88"/>
      <c r="K35" s="216"/>
      <c r="L35" s="216"/>
      <c r="M35" s="216"/>
      <c r="N35" s="93"/>
      <c r="O35" s="216"/>
      <c r="P35" s="216"/>
      <c r="W35" s="198"/>
      <c r="X35" s="198"/>
      <c r="Y35" s="198"/>
      <c r="Z35" s="196"/>
      <c r="AA35" s="198"/>
      <c r="AB35" s="198"/>
      <c r="AC35" s="198"/>
      <c r="AD35" s="198"/>
      <c r="AE35" s="196"/>
      <c r="AF35" s="198"/>
      <c r="AG35" s="198"/>
      <c r="AH35" s="198"/>
    </row>
    <row r="36" spans="1:34" ht="14.25" customHeight="1">
      <c r="A36" s="109" t="s">
        <v>39</v>
      </c>
      <c r="B36" s="170">
        <v>176.45200000000006</v>
      </c>
      <c r="C36" s="170">
        <v>59.122</v>
      </c>
      <c r="D36" s="170">
        <v>125.01299999999999</v>
      </c>
      <c r="E36" s="170">
        <v>136.524</v>
      </c>
      <c r="F36" s="170">
        <v>126.46000000000004</v>
      </c>
      <c r="G36" s="170">
        <v>58.081000000000003</v>
      </c>
      <c r="H36" s="168">
        <v>58.081000000000003</v>
      </c>
      <c r="I36" s="172">
        <v>59.122</v>
      </c>
      <c r="J36" s="88"/>
      <c r="K36" s="157"/>
      <c r="L36" s="157"/>
      <c r="M36" s="157"/>
      <c r="N36" s="157"/>
      <c r="O36" s="227"/>
      <c r="P36" s="228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</row>
    <row r="37" spans="1:34" ht="13.5" customHeight="1">
      <c r="A37" s="123" t="s">
        <v>40</v>
      </c>
      <c r="B37" s="186">
        <f t="shared" ref="B37:I37" si="8">IFERROR(B36/B32,0)</f>
        <v>0.29636820792064245</v>
      </c>
      <c r="C37" s="186">
        <f t="shared" si="8"/>
        <v>0.10077281544130931</v>
      </c>
      <c r="D37" s="186">
        <f t="shared" si="8"/>
        <v>0.21448718872566683</v>
      </c>
      <c r="E37" s="186">
        <f t="shared" si="8"/>
        <v>0.24751575935907408</v>
      </c>
      <c r="F37" s="186">
        <f t="shared" si="8"/>
        <v>0.22163606887788631</v>
      </c>
      <c r="G37" s="186">
        <f t="shared" si="8"/>
        <v>9.9111628351444339E-2</v>
      </c>
      <c r="H37" s="187">
        <f t="shared" si="8"/>
        <v>9.9111628351444339E-2</v>
      </c>
      <c r="I37" s="188">
        <f t="shared" si="8"/>
        <v>0.10077281544130931</v>
      </c>
      <c r="J37" s="88"/>
      <c r="K37" s="157"/>
      <c r="L37" s="157"/>
      <c r="M37" s="157"/>
      <c r="N37" s="157"/>
      <c r="O37" s="225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95"/>
      <c r="AA37" s="195"/>
      <c r="AB37" s="195"/>
      <c r="AC37" s="195"/>
    </row>
    <row r="38" spans="1:34" ht="14.25" customHeight="1">
      <c r="A38" s="163" t="s">
        <v>14</v>
      </c>
      <c r="B38" s="199"/>
      <c r="C38" s="199"/>
      <c r="D38" s="199"/>
      <c r="E38" s="199"/>
      <c r="F38" s="199"/>
      <c r="G38" s="199"/>
      <c r="H38" s="126"/>
      <c r="I38" s="7"/>
      <c r="J38" s="88"/>
      <c r="K38" s="216"/>
      <c r="L38" s="216"/>
      <c r="M38" s="216"/>
      <c r="N38" s="93"/>
      <c r="O38" s="216"/>
      <c r="P38" s="216"/>
      <c r="W38" s="200"/>
      <c r="X38" s="200"/>
      <c r="Y38" s="200"/>
      <c r="Z38" s="196"/>
      <c r="AA38" s="200"/>
      <c r="AB38" s="200"/>
      <c r="AC38" s="200"/>
      <c r="AD38" s="200"/>
      <c r="AE38" s="196"/>
      <c r="AF38" s="200"/>
      <c r="AG38" s="200"/>
      <c r="AH38" s="200"/>
    </row>
    <row r="39" spans="1:34" ht="12.65" customHeight="1">
      <c r="A39" s="201" t="s">
        <v>36</v>
      </c>
      <c r="B39" s="167">
        <v>2178.5560000000005</v>
      </c>
      <c r="C39" s="167">
        <v>2102.5619999999999</v>
      </c>
      <c r="D39" s="167">
        <v>2241.1239999999998</v>
      </c>
      <c r="E39" s="167">
        <v>2454.3430000000008</v>
      </c>
      <c r="F39" s="167">
        <v>2392.2219999999998</v>
      </c>
      <c r="G39" s="167">
        <v>2333.375</v>
      </c>
      <c r="H39" s="191">
        <v>2333.375</v>
      </c>
      <c r="I39" s="192">
        <v>2102.5619999999999</v>
      </c>
      <c r="J39" s="88"/>
      <c r="K39" s="216"/>
      <c r="L39" s="216"/>
      <c r="M39" s="216"/>
      <c r="N39" s="93"/>
      <c r="O39" s="216"/>
      <c r="P39" s="216"/>
      <c r="W39" s="200"/>
      <c r="X39" s="200"/>
      <c r="Y39" s="200"/>
      <c r="Z39" s="196"/>
      <c r="AA39" s="200"/>
      <c r="AB39" s="200"/>
      <c r="AC39" s="200"/>
      <c r="AD39" s="200"/>
      <c r="AE39" s="196"/>
      <c r="AF39" s="200"/>
      <c r="AG39" s="200"/>
      <c r="AH39" s="200"/>
    </row>
    <row r="40" spans="1:34" ht="12.65" customHeight="1">
      <c r="A40" s="201" t="s">
        <v>37</v>
      </c>
      <c r="B40" s="167">
        <v>801.95000000000027</v>
      </c>
      <c r="C40" s="167">
        <v>822.78200000000004</v>
      </c>
      <c r="D40" s="167">
        <v>935.351</v>
      </c>
      <c r="E40" s="167">
        <v>997.17800000000011</v>
      </c>
      <c r="F40" s="167">
        <v>964.04999999999973</v>
      </c>
      <c r="G40" s="167">
        <v>950.64400000000001</v>
      </c>
      <c r="H40" s="191">
        <v>950.64400000000001</v>
      </c>
      <c r="I40" s="192">
        <v>822.78200000000004</v>
      </c>
      <c r="J40" s="88"/>
      <c r="K40" s="216"/>
      <c r="L40" s="216"/>
      <c r="M40" s="216"/>
      <c r="N40" s="93"/>
      <c r="O40" s="216"/>
      <c r="P40" s="216"/>
      <c r="W40" s="200"/>
      <c r="X40" s="200"/>
      <c r="Y40" s="200"/>
      <c r="Z40" s="196"/>
      <c r="AA40" s="200"/>
      <c r="AB40" s="200"/>
      <c r="AC40" s="200"/>
      <c r="AD40" s="200"/>
      <c r="AE40" s="196"/>
      <c r="AF40" s="200"/>
      <c r="AG40" s="200"/>
      <c r="AH40" s="200"/>
    </row>
    <row r="41" spans="1:34" ht="12.65" customHeight="1">
      <c r="A41" s="202" t="s">
        <v>38</v>
      </c>
      <c r="B41" s="174">
        <f t="shared" ref="B41:I41" si="9">IFERROR(B40/B39,0)</f>
        <v>0.36811080366995391</v>
      </c>
      <c r="C41" s="174">
        <f t="shared" si="9"/>
        <v>0.39132353766500111</v>
      </c>
      <c r="D41" s="174">
        <f t="shared" si="9"/>
        <v>0.41735798643894761</v>
      </c>
      <c r="E41" s="174">
        <f t="shared" si="9"/>
        <v>0.40629121520504663</v>
      </c>
      <c r="F41" s="174">
        <f t="shared" si="9"/>
        <v>0.40299353488095996</v>
      </c>
      <c r="G41" s="174">
        <f t="shared" si="9"/>
        <v>0.40741158193603688</v>
      </c>
      <c r="H41" s="175">
        <f t="shared" si="9"/>
        <v>0.40741158193603688</v>
      </c>
      <c r="I41" s="176">
        <f t="shared" si="9"/>
        <v>0.39132353766500111</v>
      </c>
      <c r="J41" s="88"/>
      <c r="K41" s="216"/>
      <c r="L41" s="216"/>
      <c r="M41" s="216"/>
      <c r="N41" s="93"/>
      <c r="O41" s="216"/>
      <c r="P41" s="216"/>
      <c r="W41" s="200"/>
      <c r="X41" s="200"/>
      <c r="Y41" s="200"/>
      <c r="Z41" s="196"/>
      <c r="AA41" s="200"/>
      <c r="AB41" s="200"/>
      <c r="AC41" s="200"/>
      <c r="AD41" s="200"/>
      <c r="AE41" s="196"/>
      <c r="AF41" s="200"/>
      <c r="AG41" s="200"/>
      <c r="AH41" s="200"/>
    </row>
    <row r="42" spans="1:34" ht="4.5" customHeight="1">
      <c r="A42" s="166"/>
      <c r="B42" s="167"/>
      <c r="C42" s="167"/>
      <c r="D42" s="167"/>
      <c r="E42" s="167"/>
      <c r="F42" s="167"/>
      <c r="G42" s="167"/>
      <c r="H42" s="184"/>
      <c r="I42" s="194"/>
      <c r="J42" s="88"/>
      <c r="K42" s="216"/>
      <c r="L42" s="216"/>
      <c r="M42" s="216"/>
      <c r="N42" s="93"/>
      <c r="O42" s="216"/>
      <c r="P42" s="216"/>
      <c r="W42" s="200"/>
      <c r="X42" s="200"/>
      <c r="Y42" s="200"/>
      <c r="Z42" s="196"/>
      <c r="AA42" s="200"/>
      <c r="AB42" s="200"/>
      <c r="AC42" s="200"/>
      <c r="AD42" s="200"/>
      <c r="AE42" s="196"/>
      <c r="AF42" s="200"/>
      <c r="AG42" s="200"/>
      <c r="AH42" s="200"/>
    </row>
    <row r="43" spans="1:34" ht="14.25" customHeight="1">
      <c r="A43" s="201" t="s">
        <v>39</v>
      </c>
      <c r="B43" s="167">
        <v>453.48899999999992</v>
      </c>
      <c r="C43" s="167">
        <v>244.80699999999999</v>
      </c>
      <c r="D43" s="167">
        <v>338.69499999999994</v>
      </c>
      <c r="E43" s="167">
        <v>488.81400000000008</v>
      </c>
      <c r="F43" s="167">
        <v>725.31400000000008</v>
      </c>
      <c r="G43" s="167">
        <v>284.49700000000001</v>
      </c>
      <c r="H43" s="168">
        <v>284.49700000000001</v>
      </c>
      <c r="I43" s="172">
        <v>244.80699999999999</v>
      </c>
      <c r="J43" s="88"/>
      <c r="K43" s="216"/>
      <c r="L43" s="216"/>
      <c r="M43" s="216"/>
      <c r="N43" s="93"/>
      <c r="O43" s="216"/>
      <c r="P43" s="216"/>
      <c r="W43" s="200"/>
      <c r="X43" s="200"/>
      <c r="Y43" s="200"/>
      <c r="Z43" s="196"/>
      <c r="AA43" s="200"/>
      <c r="AB43" s="200"/>
      <c r="AC43" s="200"/>
      <c r="AD43" s="200"/>
      <c r="AE43" s="196"/>
      <c r="AF43" s="200"/>
      <c r="AG43" s="200"/>
      <c r="AH43" s="200"/>
    </row>
    <row r="44" spans="1:34" ht="12.65" customHeight="1">
      <c r="A44" s="203" t="s">
        <v>40</v>
      </c>
      <c r="B44" s="204">
        <f t="shared" ref="B44:I44" si="10">IFERROR(B43/B39,0)</f>
        <v>0.20816035943074213</v>
      </c>
      <c r="C44" s="204">
        <f t="shared" si="10"/>
        <v>0.11643271399368961</v>
      </c>
      <c r="D44" s="204">
        <f t="shared" si="10"/>
        <v>0.15112729148409457</v>
      </c>
      <c r="E44" s="204">
        <f t="shared" si="10"/>
        <v>0.19916287169315777</v>
      </c>
      <c r="F44" s="204">
        <f t="shared" si="10"/>
        <v>0.30319677688776381</v>
      </c>
      <c r="G44" s="204">
        <f t="shared" si="10"/>
        <v>0.12192510848020571</v>
      </c>
      <c r="H44" s="187">
        <f t="shared" si="10"/>
        <v>0.12192510848020571</v>
      </c>
      <c r="I44" s="205">
        <f t="shared" si="10"/>
        <v>0.11643271399368961</v>
      </c>
      <c r="J44" s="88"/>
      <c r="K44" s="216"/>
      <c r="L44" s="216"/>
      <c r="M44" s="216"/>
      <c r="N44" s="93"/>
      <c r="O44" s="216"/>
      <c r="P44" s="216"/>
      <c r="W44" s="200"/>
      <c r="X44" s="200"/>
      <c r="Y44" s="200"/>
      <c r="Z44" s="196"/>
      <c r="AA44" s="200"/>
      <c r="AB44" s="200"/>
      <c r="AC44" s="200"/>
      <c r="AD44" s="200"/>
      <c r="AE44" s="196"/>
      <c r="AF44" s="200"/>
      <c r="AG44" s="200"/>
      <c r="AH44" s="200"/>
    </row>
    <row r="45" spans="1:34">
      <c r="A45" s="103" t="s">
        <v>21</v>
      </c>
      <c r="B45" s="2"/>
      <c r="C45" s="2"/>
      <c r="D45" s="2"/>
      <c r="E45" s="2"/>
      <c r="F45" s="2"/>
      <c r="G45" s="2"/>
      <c r="H45" s="126"/>
      <c r="I45" s="7"/>
      <c r="J45" s="88"/>
      <c r="K45" s="216"/>
      <c r="L45" s="216"/>
      <c r="M45" s="216"/>
      <c r="N45" s="93"/>
      <c r="O45" s="216"/>
      <c r="P45" s="216"/>
      <c r="W45" s="2"/>
      <c r="X45" s="2"/>
      <c r="Y45" s="2"/>
      <c r="Z45" s="196"/>
      <c r="AA45" s="2"/>
      <c r="AB45" s="2"/>
      <c r="AC45" s="2"/>
      <c r="AE45" s="196"/>
      <c r="AF45" s="128"/>
    </row>
    <row r="46" spans="1:34">
      <c r="A46" s="109" t="s">
        <v>36</v>
      </c>
      <c r="B46" s="170">
        <v>803.8002601943731</v>
      </c>
      <c r="C46" s="170">
        <v>766.49643445216384</v>
      </c>
      <c r="D46" s="170">
        <v>812.35104941254212</v>
      </c>
      <c r="E46" s="170">
        <v>841.83114658775389</v>
      </c>
      <c r="F46" s="170">
        <v>832.51389277489579</v>
      </c>
      <c r="G46" s="170">
        <v>793.08335047917774</v>
      </c>
      <c r="H46" s="191">
        <v>793.08335047917774</v>
      </c>
      <c r="I46" s="192">
        <v>766.49643445216384</v>
      </c>
      <c r="J46" s="88"/>
      <c r="K46" s="216"/>
      <c r="L46" s="217"/>
      <c r="M46" s="216"/>
      <c r="N46" s="218"/>
      <c r="O46" s="216"/>
      <c r="P46" s="216"/>
      <c r="W46" s="129"/>
      <c r="X46" s="129"/>
      <c r="Y46" s="129"/>
      <c r="Z46" s="196"/>
      <c r="AA46" s="129"/>
      <c r="AB46" s="129"/>
      <c r="AC46" s="129"/>
      <c r="AD46" s="129"/>
      <c r="AE46" s="196"/>
      <c r="AF46" s="129"/>
      <c r="AG46" s="129"/>
      <c r="AH46" s="129"/>
    </row>
    <row r="47" spans="1:34">
      <c r="A47" s="109" t="s">
        <v>37</v>
      </c>
      <c r="B47" s="170">
        <v>231.83886865184957</v>
      </c>
      <c r="C47" s="170">
        <v>258.6306472185978</v>
      </c>
      <c r="D47" s="170">
        <v>271.84807959284444</v>
      </c>
      <c r="E47" s="170">
        <v>239.22100983785162</v>
      </c>
      <c r="F47" s="170">
        <v>297.18275715575771</v>
      </c>
      <c r="G47" s="170">
        <v>280.49334097498922</v>
      </c>
      <c r="H47" s="191">
        <v>280.49334097498922</v>
      </c>
      <c r="I47" s="192">
        <v>258.6306472185978</v>
      </c>
      <c r="J47" s="88"/>
      <c r="K47" s="216"/>
      <c r="L47" s="216"/>
      <c r="M47" s="216"/>
      <c r="N47" s="93"/>
      <c r="O47" s="216"/>
      <c r="P47" s="216"/>
      <c r="W47" s="129"/>
      <c r="X47" s="129"/>
      <c r="Y47" s="129"/>
      <c r="Z47" s="196"/>
      <c r="AA47" s="129"/>
      <c r="AB47" s="129"/>
      <c r="AC47" s="129"/>
      <c r="AD47" s="129"/>
      <c r="AE47" s="196"/>
      <c r="AF47" s="129"/>
      <c r="AG47" s="129"/>
      <c r="AH47" s="129"/>
    </row>
    <row r="48" spans="1:34">
      <c r="A48" s="115" t="s">
        <v>38</v>
      </c>
      <c r="B48" s="206">
        <f t="shared" ref="B48:I48" si="11">IFERROR(B47/B46,0)</f>
        <v>0.28842845683551638</v>
      </c>
      <c r="C48" s="206">
        <f t="shared" si="11"/>
        <v>0.33741924370913512</v>
      </c>
      <c r="D48" s="206">
        <f t="shared" si="11"/>
        <v>0.33464359994294762</v>
      </c>
      <c r="E48" s="206">
        <f t="shared" si="11"/>
        <v>0.28416744950279033</v>
      </c>
      <c r="F48" s="206">
        <f t="shared" si="11"/>
        <v>0.35697032774456444</v>
      </c>
      <c r="G48" s="206">
        <f t="shared" si="11"/>
        <v>0.35367447924044337</v>
      </c>
      <c r="H48" s="175">
        <f t="shared" si="11"/>
        <v>0.35367447924044337</v>
      </c>
      <c r="I48" s="193">
        <f t="shared" si="11"/>
        <v>0.33741924370913512</v>
      </c>
      <c r="J48" s="88"/>
      <c r="K48" s="216"/>
      <c r="L48" s="216"/>
      <c r="M48" s="216"/>
      <c r="N48" s="93"/>
      <c r="O48" s="216"/>
      <c r="P48" s="216"/>
      <c r="W48" s="182"/>
      <c r="X48" s="182"/>
      <c r="Y48" s="182"/>
      <c r="Z48" s="196"/>
      <c r="AA48" s="182"/>
      <c r="AB48" s="182"/>
      <c r="AC48" s="182"/>
      <c r="AD48" s="182"/>
      <c r="AE48" s="196"/>
      <c r="AF48" s="182"/>
      <c r="AG48" s="182"/>
      <c r="AH48" s="182"/>
    </row>
    <row r="49" spans="1:34" ht="5.25" customHeight="1">
      <c r="A49" s="109"/>
      <c r="B49" s="170"/>
      <c r="C49" s="170"/>
      <c r="D49" s="170"/>
      <c r="E49" s="170"/>
      <c r="F49" s="170"/>
      <c r="G49" s="170"/>
      <c r="H49" s="168"/>
      <c r="I49" s="169"/>
      <c r="J49" s="88"/>
      <c r="K49" s="216"/>
      <c r="L49" s="216"/>
      <c r="M49" s="216"/>
      <c r="N49" s="93"/>
      <c r="O49" s="216"/>
      <c r="P49" s="216"/>
      <c r="W49" s="129"/>
      <c r="X49" s="129"/>
      <c r="Y49" s="129"/>
      <c r="Z49" s="196"/>
      <c r="AA49" s="129"/>
      <c r="AB49" s="129"/>
      <c r="AC49" s="129"/>
      <c r="AD49" s="129"/>
      <c r="AE49" s="196"/>
      <c r="AF49" s="129"/>
      <c r="AG49" s="129"/>
      <c r="AH49" s="129"/>
    </row>
    <row r="50" spans="1:34">
      <c r="A50" s="109" t="s">
        <v>39</v>
      </c>
      <c r="B50" s="170">
        <v>83.996999999999986</v>
      </c>
      <c r="C50" s="170">
        <v>62.078000000000003</v>
      </c>
      <c r="D50" s="170">
        <v>57.61</v>
      </c>
      <c r="E50" s="170">
        <v>78.525999999999996</v>
      </c>
      <c r="F50" s="170">
        <v>99.202999999999975</v>
      </c>
      <c r="G50" s="170">
        <v>40.683</v>
      </c>
      <c r="H50" s="168">
        <v>40.683</v>
      </c>
      <c r="I50" s="172">
        <v>62.078000000000003</v>
      </c>
      <c r="J50" s="88"/>
      <c r="K50" s="216"/>
      <c r="L50" s="216"/>
      <c r="M50" s="216"/>
      <c r="N50" s="93"/>
      <c r="O50" s="216"/>
      <c r="P50" s="216"/>
      <c r="W50" s="129"/>
      <c r="X50" s="129"/>
      <c r="Y50" s="129"/>
      <c r="Z50" s="196"/>
      <c r="AA50" s="129"/>
      <c r="AB50" s="129"/>
      <c r="AC50" s="129"/>
      <c r="AD50" s="129"/>
      <c r="AE50" s="196"/>
      <c r="AF50" s="129"/>
      <c r="AG50" s="129"/>
      <c r="AH50" s="129"/>
    </row>
    <row r="51" spans="1:34" ht="13.5" customHeight="1">
      <c r="A51" s="123" t="s">
        <v>40</v>
      </c>
      <c r="B51" s="186">
        <f t="shared" ref="B51:I51" si="12">IFERROR(B50/B46,0)</f>
        <v>0.10449984176378349</v>
      </c>
      <c r="C51" s="186">
        <f t="shared" si="12"/>
        <v>8.0989287372704957E-2</v>
      </c>
      <c r="D51" s="186">
        <f t="shared" si="12"/>
        <v>7.0917616271513537E-2</v>
      </c>
      <c r="E51" s="186">
        <f t="shared" si="12"/>
        <v>9.3279988888857676E-2</v>
      </c>
      <c r="F51" s="186">
        <f t="shared" si="12"/>
        <v>0.11916077420563066</v>
      </c>
      <c r="G51" s="186">
        <f t="shared" si="12"/>
        <v>5.1297256430133727E-2</v>
      </c>
      <c r="H51" s="187">
        <f t="shared" si="12"/>
        <v>5.1297256430133727E-2</v>
      </c>
      <c r="I51" s="188">
        <f t="shared" si="12"/>
        <v>8.0989287372704957E-2</v>
      </c>
      <c r="J51" s="88"/>
      <c r="K51" s="157"/>
      <c r="L51" s="157"/>
      <c r="M51" s="157"/>
      <c r="N51" s="157"/>
      <c r="O51" s="158"/>
      <c r="P51" s="149"/>
      <c r="Q51" s="149"/>
      <c r="R51" s="149"/>
      <c r="S51" s="149"/>
      <c r="T51" s="149"/>
      <c r="U51" s="149"/>
      <c r="V51" s="149"/>
      <c r="W51" s="149"/>
      <c r="X51" s="149"/>
      <c r="Y51" s="149"/>
    </row>
    <row r="52" spans="1:34">
      <c r="A52" s="103" t="s">
        <v>22</v>
      </c>
      <c r="B52" s="2"/>
      <c r="C52" s="2"/>
      <c r="D52" s="2"/>
      <c r="E52" s="2"/>
      <c r="F52" s="2"/>
      <c r="G52" s="2"/>
      <c r="H52" s="132"/>
      <c r="I52" s="207"/>
      <c r="J52" s="88"/>
      <c r="K52" s="216"/>
      <c r="L52" s="216"/>
      <c r="M52" s="216"/>
      <c r="N52" s="93"/>
      <c r="O52" s="216"/>
      <c r="P52" s="216"/>
      <c r="W52" s="133"/>
      <c r="X52" s="133"/>
      <c r="Y52" s="133"/>
      <c r="Z52" s="196"/>
      <c r="AA52" s="133"/>
      <c r="AB52" s="133"/>
      <c r="AC52" s="133"/>
      <c r="AD52" s="133"/>
      <c r="AE52" s="196"/>
      <c r="AF52" s="133"/>
      <c r="AG52" s="133"/>
      <c r="AH52" s="133"/>
    </row>
    <row r="53" spans="1:34">
      <c r="A53" s="109" t="s">
        <v>36</v>
      </c>
      <c r="B53" s="170">
        <v>400.77435231097752</v>
      </c>
      <c r="C53" s="170">
        <v>369.7717295413172</v>
      </c>
      <c r="D53" s="170">
        <v>423.2212755822635</v>
      </c>
      <c r="E53" s="170">
        <v>476.68478758765525</v>
      </c>
      <c r="F53" s="170">
        <v>456.54304652213818</v>
      </c>
      <c r="G53" s="170">
        <v>443.12427869268009</v>
      </c>
      <c r="H53" s="191">
        <v>443.12427869268009</v>
      </c>
      <c r="I53" s="192">
        <v>369.7717295413172</v>
      </c>
      <c r="J53" s="88"/>
      <c r="K53" s="216"/>
      <c r="L53" s="217"/>
      <c r="M53" s="216"/>
      <c r="N53" s="218"/>
      <c r="O53" s="216"/>
      <c r="P53" s="216"/>
      <c r="W53" s="129"/>
      <c r="X53" s="129"/>
      <c r="Y53" s="129"/>
      <c r="Z53" s="196"/>
      <c r="AA53" s="129"/>
      <c r="AB53" s="129"/>
      <c r="AC53" s="129"/>
      <c r="AD53" s="129"/>
      <c r="AE53" s="196"/>
      <c r="AF53" s="129"/>
      <c r="AG53" s="129"/>
      <c r="AH53" s="129"/>
    </row>
    <row r="54" spans="1:34">
      <c r="A54" s="109" t="s">
        <v>37</v>
      </c>
      <c r="B54" s="170">
        <v>172.13552437941667</v>
      </c>
      <c r="C54" s="170">
        <v>142.66807650549626</v>
      </c>
      <c r="D54" s="170">
        <v>188.36270435650832</v>
      </c>
      <c r="E54" s="170">
        <v>209.04611518007914</v>
      </c>
      <c r="F54" s="170">
        <v>184.37735158172381</v>
      </c>
      <c r="G54" s="170">
        <v>182.85610510453142</v>
      </c>
      <c r="H54" s="191">
        <v>182.85610510453142</v>
      </c>
      <c r="I54" s="192">
        <v>142.66807650549626</v>
      </c>
      <c r="J54" s="88"/>
      <c r="K54" s="216"/>
      <c r="L54" s="216"/>
      <c r="M54" s="216"/>
      <c r="N54" s="93"/>
      <c r="O54" s="216"/>
      <c r="W54" s="129"/>
      <c r="X54" s="129"/>
      <c r="Y54" s="129"/>
      <c r="Z54" s="196"/>
      <c r="AA54" s="129"/>
      <c r="AB54" s="129"/>
      <c r="AC54" s="129"/>
      <c r="AD54" s="129"/>
      <c r="AE54" s="196"/>
      <c r="AF54" s="129"/>
      <c r="AG54" s="129"/>
      <c r="AH54" s="129"/>
    </row>
    <row r="55" spans="1:34">
      <c r="A55" s="115" t="s">
        <v>38</v>
      </c>
      <c r="B55" s="206">
        <f t="shared" ref="B55:I55" si="13">IFERROR(B54/B53,0)</f>
        <v>0.42950733595309898</v>
      </c>
      <c r="C55" s="206">
        <f t="shared" si="13"/>
        <v>0.38582743110856166</v>
      </c>
      <c r="D55" s="206">
        <f t="shared" si="13"/>
        <v>0.44506908140986257</v>
      </c>
      <c r="E55" s="206">
        <f t="shared" si="13"/>
        <v>0.43854161203253977</v>
      </c>
      <c r="F55" s="206">
        <f t="shared" si="13"/>
        <v>0.40385534942712831</v>
      </c>
      <c r="G55" s="206">
        <f t="shared" si="13"/>
        <v>0.41265196672138921</v>
      </c>
      <c r="H55" s="175">
        <f t="shared" si="13"/>
        <v>0.41265196672138921</v>
      </c>
      <c r="I55" s="193">
        <f t="shared" si="13"/>
        <v>0.38582743110856166</v>
      </c>
      <c r="J55" s="88"/>
      <c r="K55" s="216"/>
      <c r="L55" s="216"/>
      <c r="M55" s="216"/>
      <c r="N55" s="93"/>
      <c r="O55" s="216"/>
      <c r="W55" s="182"/>
      <c r="X55" s="182"/>
      <c r="Y55" s="182"/>
      <c r="Z55" s="196"/>
      <c r="AA55" s="182"/>
      <c r="AB55" s="182"/>
      <c r="AC55" s="182"/>
      <c r="AD55" s="182"/>
      <c r="AE55" s="196"/>
      <c r="AF55" s="182"/>
      <c r="AG55" s="182"/>
      <c r="AH55" s="182"/>
    </row>
    <row r="56" spans="1:34" ht="5.25" customHeight="1">
      <c r="A56" s="109"/>
      <c r="B56" s="170"/>
      <c r="C56" s="170"/>
      <c r="D56" s="170"/>
      <c r="E56" s="170"/>
      <c r="F56" s="170"/>
      <c r="G56" s="170"/>
      <c r="H56" s="168"/>
      <c r="I56" s="169"/>
      <c r="J56" s="88"/>
      <c r="K56" s="216"/>
      <c r="L56" s="216"/>
      <c r="M56" s="216"/>
      <c r="N56" s="93"/>
      <c r="O56" s="216"/>
      <c r="W56" s="129"/>
      <c r="X56" s="129"/>
      <c r="Y56" s="129"/>
      <c r="Z56" s="196"/>
      <c r="AA56" s="129"/>
      <c r="AB56" s="129"/>
      <c r="AC56" s="129"/>
      <c r="AD56" s="129"/>
      <c r="AE56" s="196"/>
      <c r="AF56" s="129"/>
      <c r="AG56" s="129"/>
      <c r="AH56" s="129"/>
    </row>
    <row r="57" spans="1:34">
      <c r="A57" s="109" t="s">
        <v>39</v>
      </c>
      <c r="B57" s="170">
        <v>141.33699999999999</v>
      </c>
      <c r="C57" s="170">
        <v>91.3</v>
      </c>
      <c r="D57" s="170">
        <v>122.01299999999999</v>
      </c>
      <c r="E57" s="170">
        <v>92.314999999999998</v>
      </c>
      <c r="F57" s="170">
        <v>105.63999999999999</v>
      </c>
      <c r="G57" s="170">
        <v>98.463999999999999</v>
      </c>
      <c r="H57" s="168">
        <v>98.463999999999999</v>
      </c>
      <c r="I57" s="172">
        <v>91.3</v>
      </c>
      <c r="J57" s="88"/>
      <c r="K57" s="216"/>
      <c r="L57" s="216"/>
      <c r="M57" s="216"/>
      <c r="N57" s="93"/>
      <c r="O57" s="216"/>
      <c r="W57" s="129"/>
      <c r="X57" s="129"/>
      <c r="Y57" s="129"/>
      <c r="Z57" s="196"/>
      <c r="AA57" s="129"/>
      <c r="AB57" s="129"/>
      <c r="AC57" s="129"/>
      <c r="AD57" s="129"/>
      <c r="AE57" s="196"/>
      <c r="AF57" s="129"/>
      <c r="AG57" s="129"/>
      <c r="AH57" s="129"/>
    </row>
    <row r="58" spans="1:34" ht="13.5" customHeight="1">
      <c r="A58" s="123" t="s">
        <v>40</v>
      </c>
      <c r="B58" s="186">
        <f t="shared" ref="B58:I58" si="14">IFERROR(B57/B53,0)</f>
        <v>0.35265979268636111</v>
      </c>
      <c r="C58" s="186">
        <f t="shared" si="14"/>
        <v>0.24690908662285499</v>
      </c>
      <c r="D58" s="186">
        <f t="shared" si="14"/>
        <v>0.28829599795552752</v>
      </c>
      <c r="E58" s="186">
        <f t="shared" si="14"/>
        <v>0.19366046998725472</v>
      </c>
      <c r="F58" s="186">
        <f t="shared" si="14"/>
        <v>0.23139110496752996</v>
      </c>
      <c r="G58" s="186">
        <f t="shared" si="14"/>
        <v>0.22220402883473628</v>
      </c>
      <c r="H58" s="187">
        <f t="shared" si="14"/>
        <v>0.22220402883473628</v>
      </c>
      <c r="I58" s="188">
        <f t="shared" si="14"/>
        <v>0.24690908662285499</v>
      </c>
      <c r="J58" s="88"/>
      <c r="K58" s="157"/>
      <c r="L58" s="157"/>
      <c r="M58" s="157"/>
      <c r="N58" s="157"/>
      <c r="O58" s="158"/>
      <c r="P58" s="149"/>
      <c r="Q58" s="149"/>
      <c r="R58" s="149"/>
      <c r="S58" s="149"/>
      <c r="T58" s="149"/>
      <c r="U58" s="149"/>
      <c r="V58" s="149"/>
      <c r="W58" s="149"/>
      <c r="X58" s="149"/>
      <c r="Y58" s="149"/>
    </row>
    <row r="59" spans="1:34">
      <c r="A59" s="103" t="s">
        <v>23</v>
      </c>
      <c r="B59" s="2"/>
      <c r="C59" s="2"/>
      <c r="D59" s="2"/>
      <c r="E59" s="2"/>
      <c r="F59" s="2"/>
      <c r="G59" s="2"/>
      <c r="H59" s="132"/>
      <c r="I59" s="207"/>
      <c r="J59" s="88"/>
      <c r="K59" s="216"/>
      <c r="L59" s="216"/>
      <c r="M59" s="216"/>
      <c r="N59" s="93"/>
      <c r="O59" s="216"/>
      <c r="W59" s="133"/>
      <c r="X59" s="133"/>
      <c r="Y59" s="133"/>
      <c r="Z59" s="196"/>
      <c r="AA59" s="133"/>
      <c r="AB59" s="133"/>
      <c r="AC59" s="133"/>
      <c r="AD59" s="133"/>
      <c r="AE59" s="196"/>
      <c r="AF59" s="133"/>
      <c r="AG59" s="133"/>
      <c r="AH59" s="133"/>
    </row>
    <row r="60" spans="1:34">
      <c r="A60" s="109" t="s">
        <v>36</v>
      </c>
      <c r="B60" s="170">
        <v>742.7755544068259</v>
      </c>
      <c r="C60" s="170">
        <v>743.16820524362356</v>
      </c>
      <c r="D60" s="170">
        <v>787.43007924205699</v>
      </c>
      <c r="E60" s="170">
        <v>906.69496678937981</v>
      </c>
      <c r="F60" s="170">
        <v>863.71781229552744</v>
      </c>
      <c r="G60" s="170">
        <v>863.70448225927225</v>
      </c>
      <c r="H60" s="191">
        <v>863.70448225927225</v>
      </c>
      <c r="I60" s="192">
        <v>743.16820524362356</v>
      </c>
      <c r="J60" s="88"/>
      <c r="K60" s="216"/>
      <c r="L60" s="217"/>
      <c r="M60" s="216"/>
      <c r="N60" s="218"/>
      <c r="O60" s="216"/>
      <c r="W60" s="129"/>
      <c r="X60" s="129"/>
      <c r="Y60" s="129"/>
      <c r="Z60" s="196"/>
      <c r="AA60" s="129"/>
      <c r="AB60" s="129"/>
      <c r="AC60" s="129"/>
      <c r="AD60" s="129"/>
      <c r="AE60" s="196"/>
      <c r="AF60" s="129"/>
      <c r="AG60" s="129"/>
      <c r="AH60" s="129"/>
    </row>
    <row r="61" spans="1:34">
      <c r="A61" s="109" t="s">
        <v>37</v>
      </c>
      <c r="B61" s="170">
        <v>292.02359994903122</v>
      </c>
      <c r="C61" s="170">
        <v>315.79213357620063</v>
      </c>
      <c r="D61" s="170">
        <v>365.6496064234741</v>
      </c>
      <c r="E61" s="170">
        <v>437.67919793688122</v>
      </c>
      <c r="F61" s="170">
        <v>362.27812462869929</v>
      </c>
      <c r="G61" s="170">
        <v>373.91530804222964</v>
      </c>
      <c r="H61" s="191">
        <v>373.91530804222964</v>
      </c>
      <c r="I61" s="192">
        <v>315.79213357620063</v>
      </c>
      <c r="J61" s="88"/>
      <c r="K61" s="216"/>
      <c r="L61" s="216"/>
      <c r="M61" s="216"/>
      <c r="N61" s="93"/>
      <c r="O61" s="216"/>
      <c r="W61" s="129"/>
      <c r="X61" s="129"/>
      <c r="Y61" s="129"/>
      <c r="Z61" s="196"/>
      <c r="AA61" s="129"/>
      <c r="AB61" s="129"/>
      <c r="AC61" s="129"/>
      <c r="AD61" s="129"/>
      <c r="AE61" s="196"/>
      <c r="AF61" s="129"/>
      <c r="AG61" s="129"/>
      <c r="AH61" s="129"/>
    </row>
    <row r="62" spans="1:34">
      <c r="A62" s="115" t="s">
        <v>38</v>
      </c>
      <c r="B62" s="206">
        <f t="shared" ref="B62:I62" si="15">IFERROR(B61/B60,0)</f>
        <v>0.39315187234754745</v>
      </c>
      <c r="C62" s="206">
        <f t="shared" si="15"/>
        <v>0.42492686224739451</v>
      </c>
      <c r="D62" s="206">
        <f t="shared" si="15"/>
        <v>0.46435819009534302</v>
      </c>
      <c r="E62" s="206">
        <f t="shared" si="15"/>
        <v>0.48271934219146456</v>
      </c>
      <c r="F62" s="206">
        <f t="shared" si="15"/>
        <v>0.41944037678910706</v>
      </c>
      <c r="G62" s="206">
        <f t="shared" si="15"/>
        <v>0.43292042095711319</v>
      </c>
      <c r="H62" s="175">
        <f t="shared" si="15"/>
        <v>0.43292042095711319</v>
      </c>
      <c r="I62" s="193">
        <f t="shared" si="15"/>
        <v>0.42492686224739451</v>
      </c>
      <c r="J62" s="88"/>
      <c r="K62" s="216"/>
      <c r="L62" s="216"/>
      <c r="M62" s="216"/>
      <c r="N62" s="93"/>
      <c r="O62" s="216"/>
      <c r="W62" s="182"/>
      <c r="X62" s="182"/>
      <c r="Y62" s="182"/>
      <c r="Z62" s="196"/>
      <c r="AA62" s="182"/>
      <c r="AB62" s="182"/>
      <c r="AC62" s="182"/>
      <c r="AD62" s="182"/>
      <c r="AE62" s="196"/>
      <c r="AF62" s="182"/>
      <c r="AG62" s="182"/>
      <c r="AH62" s="182"/>
    </row>
    <row r="63" spans="1:34" ht="5.25" customHeight="1">
      <c r="A63" s="109"/>
      <c r="B63" s="170"/>
      <c r="C63" s="170"/>
      <c r="D63" s="170"/>
      <c r="E63" s="170"/>
      <c r="F63" s="170"/>
      <c r="G63" s="170"/>
      <c r="H63" s="168"/>
      <c r="I63" s="169"/>
      <c r="J63" s="88"/>
      <c r="K63" s="216"/>
      <c r="L63" s="216"/>
      <c r="M63" s="216"/>
      <c r="N63" s="93"/>
      <c r="O63" s="216"/>
      <c r="W63" s="129"/>
      <c r="X63" s="129"/>
      <c r="Y63" s="129"/>
      <c r="Z63" s="196"/>
      <c r="AA63" s="129"/>
      <c r="AB63" s="129"/>
      <c r="AC63" s="129"/>
      <c r="AD63" s="129"/>
      <c r="AE63" s="196"/>
      <c r="AF63" s="129"/>
      <c r="AG63" s="129"/>
      <c r="AH63" s="129"/>
    </row>
    <row r="64" spans="1:34" ht="13.5" customHeight="1">
      <c r="A64" s="109" t="s">
        <v>39</v>
      </c>
      <c r="B64" s="170">
        <v>160.62</v>
      </c>
      <c r="C64" s="170">
        <v>87.144999999999996</v>
      </c>
      <c r="D64" s="170">
        <v>150.06099999999998</v>
      </c>
      <c r="E64" s="170">
        <v>305.298</v>
      </c>
      <c r="F64" s="170">
        <v>446.00900000000001</v>
      </c>
      <c r="G64" s="170">
        <v>136.63200000000001</v>
      </c>
      <c r="H64" s="168">
        <v>136.63200000000001</v>
      </c>
      <c r="I64" s="172">
        <v>87.144999999999996</v>
      </c>
      <c r="J64" s="88"/>
      <c r="K64" s="216"/>
      <c r="L64" s="216"/>
      <c r="M64" s="216"/>
      <c r="N64" s="93"/>
      <c r="O64" s="216"/>
      <c r="W64" s="129"/>
      <c r="X64" s="129"/>
      <c r="Y64" s="129"/>
      <c r="Z64" s="196"/>
      <c r="AA64" s="129"/>
      <c r="AB64" s="129"/>
      <c r="AC64" s="129"/>
      <c r="AD64" s="129"/>
      <c r="AE64" s="196"/>
      <c r="AF64" s="129"/>
      <c r="AG64" s="129"/>
      <c r="AH64" s="129"/>
    </row>
    <row r="65" spans="1:34" ht="13.5" customHeight="1">
      <c r="A65" s="123" t="s">
        <v>40</v>
      </c>
      <c r="B65" s="186">
        <f t="shared" ref="B65:I65" si="16">IFERROR(B64/B60,0)</f>
        <v>0.21624298086690499</v>
      </c>
      <c r="C65" s="186">
        <f t="shared" si="16"/>
        <v>0.11726147510768754</v>
      </c>
      <c r="D65" s="186">
        <f t="shared" si="16"/>
        <v>0.19057057122384963</v>
      </c>
      <c r="E65" s="186">
        <f t="shared" si="16"/>
        <v>0.3367152252769911</v>
      </c>
      <c r="F65" s="186">
        <f t="shared" si="16"/>
        <v>0.51638277415470824</v>
      </c>
      <c r="G65" s="186">
        <f t="shared" si="16"/>
        <v>0.15819299633897807</v>
      </c>
      <c r="H65" s="187">
        <f t="shared" si="16"/>
        <v>0.15819299633897807</v>
      </c>
      <c r="I65" s="188">
        <f t="shared" si="16"/>
        <v>0.11726147510768754</v>
      </c>
      <c r="J65" s="88"/>
      <c r="K65" s="157"/>
      <c r="L65" s="157"/>
      <c r="M65" s="157"/>
      <c r="N65" s="157"/>
      <c r="O65" s="158"/>
      <c r="P65" s="149"/>
      <c r="Q65" s="149"/>
      <c r="R65" s="149"/>
      <c r="S65" s="149"/>
      <c r="T65" s="149"/>
      <c r="U65" s="149"/>
      <c r="V65" s="149"/>
      <c r="W65" s="149"/>
      <c r="X65" s="149"/>
      <c r="Y65" s="149"/>
    </row>
    <row r="66" spans="1:34">
      <c r="A66" s="103" t="s">
        <v>24</v>
      </c>
      <c r="B66" s="2"/>
      <c r="C66" s="2"/>
      <c r="D66" s="2"/>
      <c r="E66" s="2"/>
      <c r="F66" s="2"/>
      <c r="G66" s="2"/>
      <c r="H66" s="132"/>
      <c r="I66" s="207"/>
      <c r="J66" s="88"/>
      <c r="K66" s="216"/>
      <c r="L66" s="216"/>
      <c r="M66" s="216"/>
      <c r="N66" s="93"/>
      <c r="O66" s="216"/>
      <c r="W66" s="133"/>
      <c r="X66" s="133"/>
      <c r="Y66" s="133"/>
      <c r="Z66" s="157"/>
      <c r="AA66" s="133"/>
      <c r="AB66" s="133"/>
      <c r="AC66" s="133"/>
      <c r="AD66" s="133"/>
      <c r="AE66" s="157"/>
      <c r="AF66" s="133"/>
      <c r="AG66" s="133"/>
      <c r="AH66" s="133"/>
    </row>
    <row r="67" spans="1:34">
      <c r="A67" s="109" t="s">
        <v>36</v>
      </c>
      <c r="B67" s="170">
        <v>133.17328987536126</v>
      </c>
      <c r="C67" s="170">
        <v>129.09790893337774</v>
      </c>
      <c r="D67" s="170">
        <v>127.39668273351558</v>
      </c>
      <c r="E67" s="170">
        <v>129.68494941342277</v>
      </c>
      <c r="F67" s="170">
        <v>137.09387631869515</v>
      </c>
      <c r="G67" s="170">
        <v>129.31073667875143</v>
      </c>
      <c r="H67" s="191">
        <v>129.31073667875143</v>
      </c>
      <c r="I67" s="192">
        <v>129.09790893337774</v>
      </c>
      <c r="J67" s="88"/>
      <c r="K67" s="216"/>
      <c r="L67" s="217"/>
      <c r="M67" s="216"/>
      <c r="N67" s="218"/>
      <c r="O67" s="216"/>
      <c r="W67" s="129"/>
      <c r="X67" s="129"/>
      <c r="Y67" s="129"/>
      <c r="Z67" s="157"/>
      <c r="AA67" s="129"/>
      <c r="AB67" s="129"/>
      <c r="AC67" s="129"/>
      <c r="AD67" s="129"/>
      <c r="AE67" s="157"/>
      <c r="AF67" s="129"/>
      <c r="AG67" s="129"/>
      <c r="AH67" s="129"/>
    </row>
    <row r="68" spans="1:34">
      <c r="A68" s="109" t="s">
        <v>37</v>
      </c>
      <c r="B68" s="170">
        <v>76.410320287716416</v>
      </c>
      <c r="C68" s="170">
        <v>70.488288213875776</v>
      </c>
      <c r="D68" s="170">
        <v>71.521827782009879</v>
      </c>
      <c r="E68" s="170">
        <v>73.871337764192162</v>
      </c>
      <c r="F68" s="170">
        <v>82.471025677028763</v>
      </c>
      <c r="G68" s="170">
        <v>73.298462497199978</v>
      </c>
      <c r="H68" s="191">
        <v>73.298462497199978</v>
      </c>
      <c r="I68" s="192">
        <v>70.488288213875776</v>
      </c>
      <c r="J68" s="88"/>
      <c r="K68" s="216"/>
      <c r="L68" s="216"/>
      <c r="M68" s="216"/>
      <c r="N68" s="93"/>
      <c r="O68" s="216"/>
      <c r="W68" s="129"/>
      <c r="X68" s="129"/>
      <c r="Y68" s="129"/>
      <c r="Z68" s="157"/>
      <c r="AA68" s="208"/>
      <c r="AB68" s="129"/>
      <c r="AC68" s="129"/>
      <c r="AD68" s="129"/>
      <c r="AE68" s="157"/>
      <c r="AF68" s="208"/>
      <c r="AG68" s="208"/>
      <c r="AH68" s="208"/>
    </row>
    <row r="69" spans="1:34">
      <c r="A69" s="115" t="s">
        <v>38</v>
      </c>
      <c r="B69" s="206">
        <f t="shared" ref="B69:I69" si="17">IFERROR(B68/B67,0)</f>
        <v>0.57376610849840759</v>
      </c>
      <c r="C69" s="206">
        <f t="shared" si="17"/>
        <v>0.54600642873504601</v>
      </c>
      <c r="D69" s="206">
        <f t="shared" si="17"/>
        <v>0.5614104405812278</v>
      </c>
      <c r="E69" s="206">
        <f t="shared" si="17"/>
        <v>0.56962151813544415</v>
      </c>
      <c r="F69" s="206">
        <f t="shared" si="17"/>
        <v>0.60156607932882844</v>
      </c>
      <c r="G69" s="206">
        <f t="shared" si="17"/>
        <v>0.56683972560837259</v>
      </c>
      <c r="H69" s="175">
        <f t="shared" si="17"/>
        <v>0.56683972560837259</v>
      </c>
      <c r="I69" s="193">
        <f t="shared" si="17"/>
        <v>0.54600642873504601</v>
      </c>
      <c r="J69" s="88"/>
      <c r="K69" s="216"/>
      <c r="L69" s="216"/>
      <c r="M69" s="216"/>
      <c r="N69" s="93"/>
      <c r="O69" s="216"/>
      <c r="W69" s="182"/>
      <c r="X69" s="182"/>
      <c r="Y69" s="182"/>
      <c r="Z69" s="157"/>
      <c r="AA69" s="182"/>
      <c r="AB69" s="182"/>
      <c r="AC69" s="182"/>
      <c r="AD69" s="182"/>
      <c r="AE69" s="157"/>
      <c r="AF69" s="182"/>
      <c r="AG69" s="182"/>
      <c r="AH69" s="182"/>
    </row>
    <row r="70" spans="1:34" ht="6" customHeight="1">
      <c r="A70" s="109"/>
      <c r="B70" s="170"/>
      <c r="C70" s="170"/>
      <c r="D70" s="170"/>
      <c r="E70" s="170"/>
      <c r="F70" s="170"/>
      <c r="G70" s="170"/>
      <c r="H70" s="168"/>
      <c r="I70" s="169"/>
      <c r="J70" s="88"/>
      <c r="K70" s="216"/>
      <c r="L70" s="216"/>
      <c r="M70" s="216"/>
      <c r="N70" s="93"/>
      <c r="O70" s="216"/>
      <c r="W70" s="129"/>
      <c r="X70" s="129"/>
      <c r="Y70" s="129"/>
      <c r="Z70" s="157"/>
      <c r="AA70" s="129"/>
      <c r="AB70" s="129"/>
      <c r="AC70" s="129"/>
      <c r="AD70" s="129"/>
      <c r="AE70" s="157"/>
      <c r="AF70" s="129"/>
      <c r="AG70" s="129"/>
      <c r="AH70" s="129"/>
    </row>
    <row r="71" spans="1:34" ht="15" customHeight="1">
      <c r="A71" s="109" t="s">
        <v>39</v>
      </c>
      <c r="B71" s="170">
        <v>50.462999999999994</v>
      </c>
      <c r="C71" s="170">
        <v>1.865</v>
      </c>
      <c r="D71" s="170">
        <v>2.9180000000000001</v>
      </c>
      <c r="E71" s="170">
        <v>7.1759999999999993</v>
      </c>
      <c r="F71" s="170">
        <v>48.656999999999996</v>
      </c>
      <c r="G71" s="170">
        <v>1.1679999999999999</v>
      </c>
      <c r="H71" s="168">
        <v>1.1679999999999999</v>
      </c>
      <c r="I71" s="172">
        <v>1.865</v>
      </c>
      <c r="J71" s="88"/>
      <c r="K71" s="216"/>
      <c r="L71" s="216"/>
      <c r="M71" s="216"/>
      <c r="N71" s="93"/>
      <c r="O71" s="216"/>
      <c r="W71" s="129"/>
      <c r="X71" s="129"/>
      <c r="Y71" s="129"/>
      <c r="Z71" s="196"/>
      <c r="AA71" s="129"/>
      <c r="AB71" s="129"/>
      <c r="AC71" s="129"/>
      <c r="AD71" s="129"/>
      <c r="AE71" s="196"/>
      <c r="AF71" s="129"/>
      <c r="AG71" s="129"/>
      <c r="AH71" s="129"/>
    </row>
    <row r="72" spans="1:34" ht="13.5" customHeight="1">
      <c r="A72" s="123" t="s">
        <v>40</v>
      </c>
      <c r="B72" s="186">
        <f t="shared" ref="B72:I72" si="18">IFERROR(B71/B67,0)</f>
        <v>0.37892733630917297</v>
      </c>
      <c r="C72" s="186">
        <f t="shared" si="18"/>
        <v>1.4446399755107201E-2</v>
      </c>
      <c r="D72" s="186">
        <f t="shared" si="18"/>
        <v>2.2904835019164366E-2</v>
      </c>
      <c r="E72" s="186">
        <f t="shared" si="18"/>
        <v>5.5334100313550051E-2</v>
      </c>
      <c r="F72" s="186">
        <f t="shared" si="18"/>
        <v>0.35491738439789644</v>
      </c>
      <c r="G72" s="186">
        <f t="shared" si="18"/>
        <v>9.0325059619889066E-3</v>
      </c>
      <c r="H72" s="187">
        <f t="shared" si="18"/>
        <v>9.0325059619889066E-3</v>
      </c>
      <c r="I72" s="188">
        <f t="shared" si="18"/>
        <v>1.4446399755107201E-2</v>
      </c>
      <c r="J72" s="88"/>
      <c r="K72" s="157"/>
      <c r="L72" s="157"/>
      <c r="M72" s="157"/>
      <c r="N72" s="157"/>
      <c r="O72" s="158"/>
      <c r="P72" s="149"/>
      <c r="Q72" s="149"/>
      <c r="R72" s="149"/>
      <c r="S72" s="149"/>
      <c r="T72" s="149"/>
      <c r="U72" s="149"/>
      <c r="V72" s="149"/>
      <c r="W72" s="149"/>
      <c r="X72" s="149"/>
      <c r="Y72" s="149"/>
    </row>
    <row r="73" spans="1:34">
      <c r="A73" s="103" t="s">
        <v>25</v>
      </c>
      <c r="B73" s="2"/>
      <c r="C73" s="2"/>
      <c r="D73" s="2"/>
      <c r="E73" s="2"/>
      <c r="F73" s="2"/>
      <c r="G73" s="2"/>
      <c r="H73" s="132"/>
      <c r="I73" s="207"/>
      <c r="J73" s="88"/>
      <c r="K73" s="216"/>
      <c r="L73" s="216"/>
      <c r="M73" s="216"/>
      <c r="N73" s="93"/>
      <c r="O73" s="216"/>
      <c r="W73" s="133"/>
      <c r="X73" s="133"/>
      <c r="Y73" s="133"/>
      <c r="Z73" s="157"/>
      <c r="AA73" s="133"/>
      <c r="AB73" s="133"/>
      <c r="AC73" s="133"/>
      <c r="AD73" s="133"/>
      <c r="AE73" s="157"/>
      <c r="AF73" s="133"/>
      <c r="AG73" s="133"/>
      <c r="AH73" s="133"/>
    </row>
    <row r="74" spans="1:34">
      <c r="A74" s="109" t="s">
        <v>36</v>
      </c>
      <c r="B74" s="170">
        <v>98.032612951136457</v>
      </c>
      <c r="C74" s="170">
        <v>94.028013483381358</v>
      </c>
      <c r="D74" s="170">
        <v>90.724216579422659</v>
      </c>
      <c r="E74" s="170">
        <v>99.447864094009503</v>
      </c>
      <c r="F74" s="170">
        <v>102.35342016419952</v>
      </c>
      <c r="G74" s="170">
        <v>104.15183347432388</v>
      </c>
      <c r="H74" s="191">
        <v>104.15183347432388</v>
      </c>
      <c r="I74" s="192">
        <v>94.028013483381358</v>
      </c>
      <c r="J74" s="88"/>
      <c r="K74" s="216"/>
      <c r="L74" s="217"/>
      <c r="M74" s="216"/>
      <c r="N74" s="218"/>
      <c r="O74" s="216"/>
      <c r="W74" s="129"/>
      <c r="X74" s="129"/>
      <c r="Y74" s="129"/>
      <c r="Z74" s="157"/>
      <c r="AA74" s="129"/>
      <c r="AB74" s="129"/>
      <c r="AC74" s="129"/>
      <c r="AD74" s="129"/>
      <c r="AE74" s="157"/>
      <c r="AF74" s="129"/>
      <c r="AG74" s="129"/>
      <c r="AH74" s="129"/>
    </row>
    <row r="75" spans="1:34">
      <c r="A75" s="109" t="s">
        <v>37</v>
      </c>
      <c r="B75" s="170">
        <v>30.145067767197702</v>
      </c>
      <c r="C75" s="170">
        <v>35.306253697962823</v>
      </c>
      <c r="D75" s="170">
        <v>37.71413464966178</v>
      </c>
      <c r="E75" s="170">
        <v>37.476969294522675</v>
      </c>
      <c r="F75" s="170">
        <v>37.986661987789262</v>
      </c>
      <c r="G75" s="170">
        <v>40.189437841499746</v>
      </c>
      <c r="H75" s="191">
        <v>40.189437841499746</v>
      </c>
      <c r="I75" s="192">
        <v>35.306253697962823</v>
      </c>
      <c r="J75" s="88"/>
      <c r="K75" s="216"/>
      <c r="L75" s="216"/>
      <c r="M75" s="216"/>
      <c r="N75" s="93"/>
      <c r="O75" s="216"/>
      <c r="W75" s="129"/>
      <c r="X75" s="129"/>
      <c r="Y75" s="129"/>
      <c r="Z75" s="157"/>
      <c r="AA75" s="129"/>
      <c r="AB75" s="129"/>
      <c r="AC75" s="129"/>
      <c r="AD75" s="129"/>
      <c r="AE75" s="157"/>
      <c r="AF75" s="208"/>
      <c r="AG75" s="208"/>
      <c r="AH75" s="208"/>
    </row>
    <row r="76" spans="1:34">
      <c r="A76" s="115" t="s">
        <v>38</v>
      </c>
      <c r="B76" s="206">
        <f t="shared" ref="B76:I76" si="19">IFERROR(B75/B74,0)</f>
        <v>0.30750040073116547</v>
      </c>
      <c r="C76" s="206">
        <f t="shared" si="19"/>
        <v>0.37548654268020776</v>
      </c>
      <c r="D76" s="206">
        <f t="shared" si="19"/>
        <v>0.41570085773786442</v>
      </c>
      <c r="E76" s="206">
        <f t="shared" si="19"/>
        <v>0.37685041942273545</v>
      </c>
      <c r="F76" s="206">
        <f t="shared" si="19"/>
        <v>0.37113231709159805</v>
      </c>
      <c r="G76" s="206">
        <f t="shared" si="19"/>
        <v>0.38587355114979788</v>
      </c>
      <c r="H76" s="175">
        <f t="shared" si="19"/>
        <v>0.38587355114979788</v>
      </c>
      <c r="I76" s="193">
        <f t="shared" si="19"/>
        <v>0.37548654268020776</v>
      </c>
      <c r="J76" s="88"/>
      <c r="K76" s="216"/>
      <c r="L76" s="216"/>
      <c r="M76" s="216"/>
      <c r="N76" s="93"/>
      <c r="O76" s="216"/>
      <c r="W76" s="182"/>
      <c r="X76" s="182"/>
      <c r="Y76" s="182"/>
      <c r="Z76" s="157"/>
      <c r="AA76" s="182"/>
      <c r="AB76" s="182"/>
      <c r="AC76" s="182"/>
      <c r="AD76" s="182"/>
      <c r="AE76" s="157"/>
      <c r="AF76" s="182"/>
      <c r="AG76" s="182"/>
      <c r="AH76" s="182"/>
    </row>
    <row r="77" spans="1:34" ht="5.25" customHeight="1">
      <c r="A77" s="109"/>
      <c r="B77" s="170"/>
      <c r="C77" s="170"/>
      <c r="D77" s="170"/>
      <c r="E77" s="170"/>
      <c r="F77" s="170"/>
      <c r="G77" s="170"/>
      <c r="H77" s="168"/>
      <c r="I77" s="169"/>
      <c r="J77" s="88"/>
      <c r="K77" s="216"/>
      <c r="L77" s="216"/>
      <c r="M77" s="216"/>
      <c r="N77" s="93"/>
      <c r="O77" s="216"/>
      <c r="W77" s="129"/>
      <c r="X77" s="129"/>
      <c r="Y77" s="129"/>
      <c r="Z77" s="157"/>
      <c r="AA77" s="129"/>
      <c r="AB77" s="129"/>
      <c r="AC77" s="129"/>
      <c r="AD77" s="129"/>
      <c r="AE77" s="157"/>
      <c r="AF77" s="129"/>
      <c r="AG77" s="129"/>
      <c r="AH77" s="129"/>
    </row>
    <row r="78" spans="1:34" ht="15.75" customHeight="1">
      <c r="A78" s="109" t="s">
        <v>39</v>
      </c>
      <c r="B78" s="170">
        <v>17.072000000000003</v>
      </c>
      <c r="C78" s="170">
        <v>2.419</v>
      </c>
      <c r="D78" s="170">
        <v>6.093</v>
      </c>
      <c r="E78" s="170">
        <v>5.4989999999999988</v>
      </c>
      <c r="F78" s="170">
        <v>25.805000000000003</v>
      </c>
      <c r="G78" s="170">
        <v>7.55</v>
      </c>
      <c r="H78" s="168">
        <v>7.55</v>
      </c>
      <c r="I78" s="172">
        <v>2.419</v>
      </c>
      <c r="J78" s="88"/>
      <c r="K78" s="216"/>
      <c r="L78" s="216"/>
      <c r="M78" s="216"/>
      <c r="N78" s="93"/>
      <c r="O78" s="216"/>
      <c r="W78" s="129"/>
      <c r="X78" s="129"/>
      <c r="Y78" s="129"/>
      <c r="Z78" s="196"/>
      <c r="AA78" s="129"/>
      <c r="AB78" s="129"/>
      <c r="AC78" s="129"/>
      <c r="AD78" s="129"/>
      <c r="AE78" s="196"/>
      <c r="AF78" s="129"/>
      <c r="AG78" s="129"/>
      <c r="AH78" s="129"/>
    </row>
    <row r="79" spans="1:34" ht="13.5" customHeight="1" thickBot="1">
      <c r="A79" s="209" t="s">
        <v>40</v>
      </c>
      <c r="B79" s="210">
        <f t="shared" ref="B79:I79" si="20">IFERROR(B78/B74,0)</f>
        <v>0.17414612837576204</v>
      </c>
      <c r="C79" s="210">
        <f t="shared" si="20"/>
        <v>2.5726375687257688E-2</v>
      </c>
      <c r="D79" s="210">
        <f t="shared" si="20"/>
        <v>6.7159576899360793E-2</v>
      </c>
      <c r="E79" s="210">
        <f t="shared" si="20"/>
        <v>5.5295305234526852E-2</v>
      </c>
      <c r="F79" s="210">
        <f t="shared" si="20"/>
        <v>0.25211663624530156</v>
      </c>
      <c r="G79" s="210">
        <f t="shared" si="20"/>
        <v>7.2490322523811074E-2</v>
      </c>
      <c r="H79" s="211">
        <f t="shared" si="20"/>
        <v>7.2490322523811074E-2</v>
      </c>
      <c r="I79" s="212">
        <f t="shared" si="20"/>
        <v>2.5726375687257688E-2</v>
      </c>
      <c r="J79" s="88"/>
      <c r="K79" s="157"/>
      <c r="L79" s="157"/>
      <c r="M79" s="157"/>
      <c r="N79" s="157"/>
      <c r="O79" s="158"/>
      <c r="P79" s="149"/>
      <c r="Q79" s="149"/>
      <c r="R79" s="149"/>
      <c r="S79" s="149"/>
      <c r="T79" s="149"/>
      <c r="U79" s="149"/>
      <c r="V79" s="149"/>
      <c r="W79" s="149"/>
      <c r="X79" s="149"/>
      <c r="Y79" s="149"/>
    </row>
    <row r="80" spans="1:34" ht="3" customHeight="1">
      <c r="B80" s="2"/>
      <c r="C80" s="2"/>
      <c r="D80" s="2"/>
      <c r="E80" s="2"/>
      <c r="F80" s="2"/>
      <c r="G80" s="2"/>
      <c r="H80" s="2"/>
      <c r="I80" s="2"/>
      <c r="J80" s="88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</row>
    <row r="81" spans="1:34">
      <c r="A81" s="135" t="s">
        <v>52</v>
      </c>
      <c r="B81" s="2"/>
      <c r="C81" s="2"/>
      <c r="D81" s="2"/>
      <c r="E81" s="2"/>
      <c r="F81" s="2"/>
      <c r="G81" s="2"/>
      <c r="H81" s="2"/>
      <c r="I81" s="2"/>
      <c r="W81" s="157"/>
      <c r="X81" s="157"/>
      <c r="Y81" s="157"/>
      <c r="Z81" s="213"/>
      <c r="AA81" s="157"/>
      <c r="AB81" s="157"/>
      <c r="AC81" s="157"/>
      <c r="AD81" s="157"/>
      <c r="AE81" s="157"/>
      <c r="AF81" s="157"/>
      <c r="AG81" s="157"/>
      <c r="AH81" s="157"/>
    </row>
  </sheetData>
  <autoFilter ref="A1:A81" xr:uid="{00000000-0001-0000-3400-000000000000}"/>
  <mergeCells count="1">
    <mergeCell ref="A1:G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D37"/>
  <sheetViews>
    <sheetView showGridLines="0" zoomScaleNormal="100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E42" sqref="E42"/>
    </sheetView>
  </sheetViews>
  <sheetFormatPr defaultColWidth="9.1796875" defaultRowHeight="13.5"/>
  <cols>
    <col min="1" max="1" width="16.1796875" style="2" bestFit="1" customWidth="1"/>
    <col min="2" max="2" width="39.453125" style="2" customWidth="1"/>
    <col min="3" max="8" width="15" style="95" customWidth="1"/>
    <col min="9" max="9" width="13.453125" style="95" customWidth="1"/>
    <col min="10" max="12" width="14.1796875" style="95" bestFit="1" customWidth="1"/>
    <col min="13" max="13" width="12.54296875" style="95" bestFit="1" customWidth="1"/>
    <col min="14" max="15" width="12" style="95" customWidth="1"/>
    <col min="16" max="16" width="12.54296875" style="95" bestFit="1" customWidth="1"/>
    <col min="17" max="17" width="12.81640625" style="95" customWidth="1"/>
    <col min="18" max="25" width="12" style="95" customWidth="1"/>
    <col min="26" max="16384" width="9.1796875" style="2"/>
  </cols>
  <sheetData>
    <row r="1" spans="1:30">
      <c r="C1" s="2"/>
      <c r="D1" s="2"/>
      <c r="E1" s="2"/>
      <c r="F1" s="2"/>
      <c r="G1" s="2"/>
      <c r="H1" s="2"/>
    </row>
    <row r="2" spans="1:30" ht="38.25" customHeight="1">
      <c r="B2" s="96" t="s">
        <v>35</v>
      </c>
      <c r="C2" s="97"/>
      <c r="D2" s="97"/>
      <c r="E2" s="97"/>
      <c r="F2" s="97"/>
      <c r="G2" s="97"/>
      <c r="H2" s="97"/>
    </row>
    <row r="3" spans="1:30" ht="6.75" customHeight="1" thickBot="1">
      <c r="E3" s="98"/>
      <c r="F3" s="98"/>
      <c r="G3" s="98"/>
      <c r="H3" s="98"/>
    </row>
    <row r="4" spans="1:30" ht="25.75" customHeight="1">
      <c r="B4" s="99"/>
      <c r="C4" s="100" t="s">
        <v>41</v>
      </c>
      <c r="D4" s="100" t="s">
        <v>44</v>
      </c>
      <c r="E4" s="100" t="s">
        <v>46</v>
      </c>
      <c r="F4" s="100" t="s">
        <v>54</v>
      </c>
      <c r="G4" s="100" t="s">
        <v>56</v>
      </c>
      <c r="H4" s="100" t="s">
        <v>57</v>
      </c>
      <c r="I4" s="101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30">
      <c r="B5" s="103" t="s">
        <v>19</v>
      </c>
      <c r="C5" s="2"/>
      <c r="D5" s="2"/>
      <c r="E5" s="2"/>
      <c r="F5" s="2"/>
      <c r="G5" s="2"/>
      <c r="H5" s="104"/>
      <c r="I5" s="105"/>
      <c r="J5" s="106"/>
      <c r="K5" s="105"/>
      <c r="L5" s="10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0">
      <c r="A6" s="108"/>
      <c r="B6" s="109" t="s">
        <v>36</v>
      </c>
      <c r="C6" s="110">
        <v>477331.19600057992</v>
      </c>
      <c r="D6" s="110">
        <v>475409.31253629993</v>
      </c>
      <c r="E6" s="110">
        <v>500181.15775500005</v>
      </c>
      <c r="F6" s="110">
        <v>525336.96634089993</v>
      </c>
      <c r="G6" s="110">
        <v>522689.51504562993</v>
      </c>
      <c r="H6" s="111">
        <v>493181.15751255024</v>
      </c>
      <c r="I6" s="229"/>
      <c r="J6" s="214"/>
      <c r="K6" s="214"/>
      <c r="L6" s="214"/>
      <c r="M6" s="214"/>
      <c r="N6" s="214"/>
      <c r="O6" s="214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30">
      <c r="A7" s="108"/>
      <c r="B7" s="109" t="s">
        <v>37</v>
      </c>
      <c r="C7" s="110">
        <v>198818.88301753989</v>
      </c>
      <c r="D7" s="110">
        <v>214163.86488478997</v>
      </c>
      <c r="E7" s="110">
        <v>226618.63572252</v>
      </c>
      <c r="F7" s="110">
        <v>255205.96311765997</v>
      </c>
      <c r="G7" s="110">
        <v>233307.53204544992</v>
      </c>
      <c r="H7" s="111">
        <v>220613.89021421026</v>
      </c>
      <c r="I7" s="229"/>
      <c r="J7" s="214"/>
      <c r="K7" s="214"/>
      <c r="L7" s="214"/>
      <c r="M7" s="214"/>
      <c r="N7" s="214"/>
      <c r="O7" s="214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30" s="114" customFormat="1">
      <c r="B8" s="115" t="s">
        <v>38</v>
      </c>
      <c r="C8" s="116">
        <v>0.41652187136182556</v>
      </c>
      <c r="D8" s="116">
        <f>D7/D6</f>
        <v>0.45048310842341244</v>
      </c>
      <c r="E8" s="116">
        <f>E7/E6</f>
        <v>0.45307311602793904</v>
      </c>
      <c r="F8" s="116">
        <v>0.48579479356884347</v>
      </c>
      <c r="G8" s="116">
        <v>0.4463596941007752</v>
      </c>
      <c r="H8" s="231">
        <f>H7/H6</f>
        <v>0.44732830290377867</v>
      </c>
      <c r="I8" s="229"/>
      <c r="J8" s="214"/>
      <c r="K8" s="214"/>
      <c r="L8" s="214"/>
      <c r="M8" s="214"/>
      <c r="N8" s="214"/>
      <c r="O8" s="214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30" ht="5.25" customHeight="1">
      <c r="B9" s="109"/>
      <c r="C9" s="117"/>
      <c r="D9" s="117"/>
      <c r="E9" s="117"/>
      <c r="F9" s="117"/>
      <c r="G9" s="117"/>
      <c r="H9" s="118"/>
      <c r="I9" s="229"/>
      <c r="J9" s="214"/>
      <c r="K9" s="214"/>
      <c r="L9" s="214"/>
      <c r="M9" s="214"/>
      <c r="N9" s="214"/>
      <c r="O9" s="214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30" ht="13.5" customHeight="1">
      <c r="A10" s="108"/>
      <c r="B10" s="109" t="s">
        <v>39</v>
      </c>
      <c r="C10" s="120">
        <v>106335.827617</v>
      </c>
      <c r="D10" s="120">
        <v>59030.390487999997</v>
      </c>
      <c r="E10" s="120">
        <v>90422.528675000009</v>
      </c>
      <c r="F10" s="120">
        <v>171280.20092699997</v>
      </c>
      <c r="G10" s="120">
        <v>178516.40357900003</v>
      </c>
      <c r="H10" s="111">
        <v>37114.130903999998</v>
      </c>
      <c r="I10" s="229"/>
      <c r="J10" s="214"/>
      <c r="K10" s="214"/>
      <c r="L10" s="214"/>
      <c r="M10" s="214"/>
      <c r="N10" s="214"/>
      <c r="O10" s="214"/>
      <c r="P10" s="121"/>
      <c r="Q10" s="121"/>
      <c r="R10" s="121"/>
      <c r="S10" s="121"/>
      <c r="T10" s="121"/>
      <c r="U10" s="121"/>
      <c r="V10" s="122"/>
      <c r="W10" s="122"/>
      <c r="X10" s="122"/>
      <c r="Y10" s="122"/>
    </row>
    <row r="11" spans="1:30" ht="13.5" customHeight="1">
      <c r="B11" s="123" t="s">
        <v>40</v>
      </c>
      <c r="C11" s="124">
        <v>0.22277158607683126</v>
      </c>
      <c r="D11" s="124">
        <f>D10/D6</f>
        <v>0.12416750983078971</v>
      </c>
      <c r="E11" s="124">
        <f>E10/E6</f>
        <v>0.180779558112205</v>
      </c>
      <c r="F11" s="124">
        <v>0.32603873685114593</v>
      </c>
      <c r="G11" s="124">
        <v>0.34153431136535395</v>
      </c>
      <c r="H11" s="230">
        <f>H10/H6</f>
        <v>7.5254559787303985E-2</v>
      </c>
      <c r="I11" s="229"/>
      <c r="J11" s="214"/>
      <c r="K11" s="214"/>
      <c r="L11" s="214"/>
      <c r="M11" s="214"/>
      <c r="N11" s="214"/>
      <c r="O11" s="214"/>
      <c r="P11" s="125"/>
      <c r="Q11" s="125"/>
      <c r="R11" s="125"/>
      <c r="S11" s="125"/>
      <c r="T11" s="125"/>
      <c r="U11" s="125"/>
      <c r="V11" s="122"/>
      <c r="W11" s="122"/>
      <c r="X11" s="122"/>
      <c r="Y11" s="122"/>
    </row>
    <row r="12" spans="1:30">
      <c r="B12" s="103" t="s">
        <v>21</v>
      </c>
      <c r="C12" s="2"/>
      <c r="D12" s="2"/>
      <c r="E12" s="2"/>
      <c r="F12" s="2"/>
      <c r="G12" s="2"/>
      <c r="H12" s="126"/>
      <c r="I12" s="229"/>
      <c r="J12" s="214"/>
      <c r="K12" s="214"/>
      <c r="L12" s="214"/>
      <c r="M12" s="214"/>
      <c r="N12" s="214"/>
      <c r="O12" s="214"/>
      <c r="S12" s="2"/>
      <c r="T12" s="2"/>
      <c r="U12" s="2"/>
      <c r="V12" s="127"/>
      <c r="W12" s="2"/>
      <c r="X12" s="2"/>
      <c r="Y12" s="2"/>
      <c r="AA12" s="127"/>
      <c r="AB12" s="128"/>
    </row>
    <row r="13" spans="1:30">
      <c r="A13" s="108"/>
      <c r="B13" s="109" t="s">
        <v>36</v>
      </c>
      <c r="C13" s="117">
        <v>67.802301330000006</v>
      </c>
      <c r="D13" s="117">
        <v>64.919980029999991</v>
      </c>
      <c r="E13" s="117">
        <v>68.435953210000008</v>
      </c>
      <c r="F13" s="117">
        <v>70.625438450000004</v>
      </c>
      <c r="G13" s="117">
        <v>70.158180220000006</v>
      </c>
      <c r="H13" s="145">
        <v>66.901918370000004</v>
      </c>
      <c r="I13" s="229"/>
      <c r="J13" s="214"/>
      <c r="K13" s="214"/>
      <c r="L13" s="214"/>
      <c r="M13" s="214"/>
      <c r="N13" s="214"/>
      <c r="O13" s="214"/>
      <c r="S13" s="129"/>
      <c r="T13" s="129"/>
      <c r="U13" s="129"/>
      <c r="V13" s="127"/>
      <c r="W13" s="129"/>
      <c r="X13" s="129"/>
      <c r="Y13" s="129"/>
      <c r="Z13" s="129"/>
      <c r="AA13" s="127"/>
      <c r="AB13" s="129"/>
      <c r="AC13" s="129"/>
      <c r="AD13" s="129"/>
    </row>
    <row r="14" spans="1:30">
      <c r="A14" s="108"/>
      <c r="B14" s="109" t="s">
        <v>37</v>
      </c>
      <c r="C14" s="117">
        <v>19.550906690000009</v>
      </c>
      <c r="D14" s="117">
        <v>21.902971059999992</v>
      </c>
      <c r="E14" s="117">
        <v>22.903776499999999</v>
      </c>
      <c r="F14" s="117">
        <v>20.070111229999998</v>
      </c>
      <c r="G14" s="117">
        <v>25.045059050000003</v>
      </c>
      <c r="H14" s="145">
        <v>23.662221829999993</v>
      </c>
      <c r="I14" s="229"/>
      <c r="J14" s="214"/>
      <c r="K14" s="214"/>
      <c r="L14" s="214"/>
      <c r="M14" s="214"/>
      <c r="N14" s="214"/>
      <c r="O14" s="214"/>
      <c r="S14" s="129"/>
      <c r="T14" s="129"/>
      <c r="U14" s="129"/>
      <c r="V14" s="127"/>
      <c r="W14" s="129"/>
      <c r="X14" s="129"/>
      <c r="Y14" s="129"/>
      <c r="Z14" s="129"/>
      <c r="AA14" s="127"/>
      <c r="AB14" s="129"/>
      <c r="AC14" s="129"/>
      <c r="AD14" s="129"/>
    </row>
    <row r="15" spans="1:30">
      <c r="B15" s="115" t="s">
        <v>38</v>
      </c>
      <c r="C15" s="116">
        <v>0.28835166810701535</v>
      </c>
      <c r="D15" s="116">
        <f>D14/D13</f>
        <v>0.33738413120087946</v>
      </c>
      <c r="E15" s="116">
        <f>E14/E13</f>
        <v>0.33467461802889376</v>
      </c>
      <c r="F15" s="116">
        <v>0.28417680187867206</v>
      </c>
      <c r="G15" s="116">
        <v>0.35697988419118665</v>
      </c>
      <c r="H15" s="231">
        <f>H14/H13</f>
        <v>0.35368525158182235</v>
      </c>
      <c r="I15" s="229"/>
      <c r="J15" s="214"/>
      <c r="K15" s="214"/>
      <c r="L15" s="214"/>
      <c r="M15" s="214"/>
      <c r="N15" s="214"/>
      <c r="O15" s="214"/>
      <c r="S15" s="116"/>
      <c r="T15" s="116"/>
      <c r="U15" s="116"/>
      <c r="V15" s="127"/>
      <c r="W15" s="116"/>
      <c r="X15" s="116"/>
      <c r="Y15" s="116"/>
      <c r="Z15" s="116"/>
      <c r="AA15" s="127"/>
      <c r="AB15" s="116"/>
      <c r="AC15" s="116"/>
      <c r="AD15" s="116"/>
    </row>
    <row r="16" spans="1:30" ht="5.25" customHeight="1">
      <c r="B16" s="109"/>
      <c r="C16" s="130"/>
      <c r="D16" s="130"/>
      <c r="E16" s="130"/>
      <c r="F16" s="130"/>
      <c r="G16" s="130"/>
      <c r="H16" s="118"/>
      <c r="I16" s="229"/>
      <c r="J16" s="214"/>
      <c r="K16" s="214"/>
      <c r="L16" s="214"/>
      <c r="M16" s="214"/>
      <c r="N16" s="214"/>
      <c r="O16" s="214"/>
      <c r="S16" s="129"/>
      <c r="T16" s="129"/>
      <c r="U16" s="129"/>
      <c r="V16" s="127"/>
      <c r="W16" s="129"/>
      <c r="X16" s="129"/>
      <c r="Y16" s="129"/>
      <c r="Z16" s="129"/>
      <c r="AA16" s="127"/>
      <c r="AB16" s="129"/>
      <c r="AC16" s="129"/>
      <c r="AD16" s="129"/>
    </row>
    <row r="17" spans="1:30">
      <c r="A17" s="108"/>
      <c r="B17" s="109" t="s">
        <v>39</v>
      </c>
      <c r="C17" s="130">
        <v>7.0995030000000003</v>
      </c>
      <c r="D17" s="130">
        <v>5.26</v>
      </c>
      <c r="E17" s="130">
        <v>4.8457752470000015</v>
      </c>
      <c r="F17" s="130">
        <v>6.5872555739999985</v>
      </c>
      <c r="G17" s="130">
        <v>8.3653210420000015</v>
      </c>
      <c r="H17" s="145">
        <v>3.4334047238000003</v>
      </c>
      <c r="I17" s="229"/>
      <c r="J17" s="214"/>
      <c r="K17" s="214"/>
      <c r="L17" s="214"/>
      <c r="M17" s="214"/>
      <c r="N17" s="214"/>
      <c r="O17" s="214"/>
      <c r="S17" s="129"/>
      <c r="T17" s="129"/>
      <c r="U17" s="129"/>
      <c r="V17" s="127"/>
      <c r="W17" s="129"/>
      <c r="X17" s="129"/>
      <c r="Y17" s="129"/>
      <c r="Z17" s="129"/>
      <c r="AA17" s="127"/>
      <c r="AB17" s="129"/>
      <c r="AC17" s="129"/>
      <c r="AD17" s="129"/>
    </row>
    <row r="18" spans="1:30" ht="13.5" customHeight="1">
      <c r="B18" s="123" t="s">
        <v>40</v>
      </c>
      <c r="C18" s="124">
        <v>0.10470887950316125</v>
      </c>
      <c r="D18" s="124">
        <f>D17/D13</f>
        <v>8.1022822212349965E-2</v>
      </c>
      <c r="E18" s="124">
        <f>E17/E13</f>
        <v>7.0807448712381288E-2</v>
      </c>
      <c r="F18" s="124">
        <v>9.327029634886462E-2</v>
      </c>
      <c r="G18" s="124">
        <v>0.11923514857096162</v>
      </c>
      <c r="H18" s="230">
        <f>H17/H13</f>
        <v>5.1319974186862766E-2</v>
      </c>
      <c r="I18" s="229"/>
      <c r="J18" s="214"/>
      <c r="K18" s="214"/>
      <c r="L18" s="214"/>
      <c r="M18" s="214"/>
      <c r="N18" s="214"/>
      <c r="O18" s="214"/>
      <c r="P18" s="131"/>
      <c r="Q18" s="131"/>
      <c r="R18" s="131"/>
      <c r="S18" s="131"/>
      <c r="T18" s="131"/>
      <c r="U18" s="131"/>
    </row>
    <row r="19" spans="1:30">
      <c r="B19" s="103" t="s">
        <v>22</v>
      </c>
      <c r="C19" s="2"/>
      <c r="D19" s="2"/>
      <c r="E19" s="2"/>
      <c r="F19" s="2"/>
      <c r="G19" s="2"/>
      <c r="H19" s="132"/>
      <c r="I19" s="229"/>
      <c r="J19" s="214"/>
      <c r="K19" s="214"/>
      <c r="L19" s="214"/>
      <c r="M19" s="214"/>
      <c r="N19" s="214"/>
      <c r="O19" s="214"/>
      <c r="S19" s="133"/>
      <c r="T19" s="133"/>
      <c r="U19" s="133"/>
      <c r="V19" s="127"/>
      <c r="W19" s="133"/>
      <c r="X19" s="133"/>
      <c r="Y19" s="133"/>
      <c r="Z19" s="133"/>
      <c r="AA19" s="127"/>
      <c r="AB19" s="133"/>
      <c r="AC19" s="133"/>
      <c r="AD19" s="133"/>
    </row>
    <row r="20" spans="1:30">
      <c r="A20" s="108"/>
      <c r="B20" s="109" t="s">
        <v>36</v>
      </c>
      <c r="C20" s="110">
        <v>344.52684784999997</v>
      </c>
      <c r="D20" s="110">
        <v>320.82824850999998</v>
      </c>
      <c r="E20" s="110">
        <v>346.99647066</v>
      </c>
      <c r="F20" s="110">
        <v>378.01984863999996</v>
      </c>
      <c r="G20" s="110">
        <v>367.07620717000009</v>
      </c>
      <c r="H20" s="111">
        <v>350.88461265000001</v>
      </c>
      <c r="I20" s="229"/>
      <c r="J20" s="214"/>
      <c r="K20" s="214"/>
      <c r="L20" s="214"/>
      <c r="M20" s="214"/>
      <c r="N20" s="214"/>
      <c r="O20" s="214"/>
      <c r="S20" s="129"/>
      <c r="T20" s="129"/>
      <c r="U20" s="129"/>
      <c r="V20" s="127"/>
      <c r="W20" s="129"/>
      <c r="X20" s="129"/>
      <c r="Y20" s="129"/>
      <c r="Z20" s="129"/>
      <c r="AA20" s="127"/>
      <c r="AB20" s="129"/>
      <c r="AC20" s="129"/>
      <c r="AD20" s="129"/>
    </row>
    <row r="21" spans="1:30">
      <c r="A21" s="108"/>
      <c r="B21" s="109" t="s">
        <v>37</v>
      </c>
      <c r="C21" s="110">
        <v>147.76738882999993</v>
      </c>
      <c r="D21" s="110">
        <v>123.80531382999999</v>
      </c>
      <c r="E21" s="110">
        <v>154.32083232999997</v>
      </c>
      <c r="F21" s="110">
        <v>165.76092731999998</v>
      </c>
      <c r="G21" s="110">
        <v>148.23864903000006</v>
      </c>
      <c r="H21" s="111">
        <v>144.81459386999998</v>
      </c>
      <c r="I21" s="229"/>
      <c r="J21" s="214"/>
      <c r="K21" s="214"/>
      <c r="L21" s="214"/>
      <c r="M21" s="214"/>
      <c r="N21" s="214"/>
      <c r="O21" s="214"/>
      <c r="S21" s="129"/>
      <c r="T21" s="129"/>
      <c r="U21" s="129"/>
      <c r="V21" s="127"/>
      <c r="W21" s="129"/>
      <c r="X21" s="129"/>
      <c r="Y21" s="129"/>
      <c r="Z21" s="129"/>
      <c r="AA21" s="127"/>
      <c r="AB21" s="129"/>
      <c r="AC21" s="129"/>
      <c r="AD21" s="129"/>
    </row>
    <row r="22" spans="1:30">
      <c r="B22" s="115" t="s">
        <v>38</v>
      </c>
      <c r="C22" s="116">
        <v>0.42889948853662302</v>
      </c>
      <c r="D22" s="116">
        <f>D21/D20</f>
        <v>0.38589280839508455</v>
      </c>
      <c r="E22" s="116">
        <f>E21/E20</f>
        <v>0.44473314681407594</v>
      </c>
      <c r="F22" s="116">
        <v>0.43849794638127387</v>
      </c>
      <c r="G22" s="116">
        <v>0.40383616844266856</v>
      </c>
      <c r="H22" s="231">
        <f>H21/H20</f>
        <v>0.41271286528158324</v>
      </c>
      <c r="I22" s="229"/>
      <c r="J22" s="214"/>
      <c r="K22" s="214"/>
      <c r="L22" s="214"/>
      <c r="M22" s="214"/>
      <c r="N22" s="214"/>
      <c r="O22" s="214"/>
      <c r="S22" s="116"/>
      <c r="T22" s="116"/>
      <c r="U22" s="116"/>
      <c r="V22" s="127"/>
      <c r="W22" s="116"/>
      <c r="X22" s="116"/>
      <c r="Y22" s="116"/>
      <c r="Z22" s="116"/>
      <c r="AA22" s="127"/>
      <c r="AB22" s="116"/>
      <c r="AC22" s="116"/>
      <c r="AD22" s="116"/>
    </row>
    <row r="23" spans="1:30" ht="5.25" customHeight="1">
      <c r="B23" s="109"/>
      <c r="C23" s="130"/>
      <c r="D23" s="130"/>
      <c r="E23" s="130"/>
      <c r="F23" s="130"/>
      <c r="G23" s="130"/>
      <c r="H23" s="118"/>
      <c r="I23" s="229"/>
      <c r="J23" s="214"/>
      <c r="K23" s="214"/>
      <c r="L23" s="214"/>
      <c r="M23" s="214"/>
      <c r="N23" s="214"/>
      <c r="O23" s="214"/>
      <c r="S23" s="129"/>
      <c r="T23" s="129"/>
      <c r="U23" s="129"/>
      <c r="V23" s="127"/>
      <c r="W23" s="129"/>
      <c r="X23" s="129"/>
      <c r="Y23" s="129"/>
      <c r="Z23" s="129"/>
      <c r="AA23" s="127"/>
      <c r="AB23" s="129"/>
      <c r="AC23" s="129"/>
      <c r="AD23" s="129"/>
    </row>
    <row r="24" spans="1:30">
      <c r="A24" s="108"/>
      <c r="B24" s="109" t="s">
        <v>39</v>
      </c>
      <c r="C24" s="110">
        <v>123.06665759200007</v>
      </c>
      <c r="D24" s="110">
        <v>77.821148000000008</v>
      </c>
      <c r="E24" s="110">
        <v>98.287519160000002</v>
      </c>
      <c r="F24" s="110">
        <v>73.499430710000013</v>
      </c>
      <c r="G24" s="110">
        <v>84.431770803399985</v>
      </c>
      <c r="H24" s="111">
        <v>78.979413269999995</v>
      </c>
      <c r="I24" s="229"/>
      <c r="J24" s="214"/>
      <c r="K24" s="214"/>
      <c r="L24" s="214"/>
      <c r="M24" s="214"/>
      <c r="N24" s="214"/>
      <c r="O24" s="214"/>
      <c r="S24" s="129"/>
      <c r="T24" s="129"/>
      <c r="U24" s="129"/>
      <c r="V24" s="127"/>
      <c r="W24" s="129"/>
      <c r="X24" s="129"/>
      <c r="Y24" s="129"/>
      <c r="Z24" s="129"/>
      <c r="AA24" s="127"/>
      <c r="AB24" s="129"/>
      <c r="AC24" s="129"/>
      <c r="AD24" s="129"/>
    </row>
    <row r="25" spans="1:30" ht="13.5" customHeight="1">
      <c r="B25" s="123" t="s">
        <v>40</v>
      </c>
      <c r="C25" s="124">
        <v>0.35720484008718184</v>
      </c>
      <c r="D25" s="124">
        <f>D24/D20</f>
        <v>0.24256326667436326</v>
      </c>
      <c r="E25" s="124">
        <f>E24/E20</f>
        <v>0.28325221571577813</v>
      </c>
      <c r="F25" s="124">
        <v>0.1944327287956665</v>
      </c>
      <c r="G25" s="124">
        <v>0.23001155932805528</v>
      </c>
      <c r="H25" s="230">
        <f>H24/H20</f>
        <v>0.22508656812711331</v>
      </c>
      <c r="I25" s="229"/>
      <c r="J25" s="214"/>
      <c r="K25" s="214"/>
      <c r="L25" s="214"/>
      <c r="M25" s="214"/>
      <c r="N25" s="214"/>
      <c r="O25" s="214"/>
      <c r="P25" s="131"/>
      <c r="Q25" s="131"/>
      <c r="R25" s="131"/>
      <c r="S25" s="131"/>
      <c r="T25" s="131"/>
      <c r="U25" s="131"/>
    </row>
    <row r="26" spans="1:30">
      <c r="B26" s="103" t="s">
        <v>23</v>
      </c>
      <c r="C26" s="134"/>
      <c r="D26" s="134"/>
      <c r="E26" s="134"/>
      <c r="F26" s="134"/>
      <c r="G26" s="134"/>
      <c r="H26" s="132"/>
      <c r="I26" s="229"/>
      <c r="J26" s="214"/>
      <c r="K26" s="214"/>
      <c r="L26" s="214"/>
      <c r="M26" s="214"/>
      <c r="N26" s="214"/>
      <c r="O26" s="214"/>
      <c r="S26" s="133"/>
      <c r="T26" s="133"/>
      <c r="U26" s="133"/>
      <c r="V26" s="127"/>
      <c r="W26" s="133"/>
      <c r="X26" s="133"/>
      <c r="Y26" s="133"/>
      <c r="Z26" s="133"/>
      <c r="AA26" s="127"/>
      <c r="AB26" s="133"/>
      <c r="AC26" s="133"/>
      <c r="AD26" s="133"/>
    </row>
    <row r="27" spans="1:30">
      <c r="A27" s="108"/>
      <c r="B27" s="109" t="s">
        <v>36</v>
      </c>
      <c r="C27" s="110">
        <v>27270.469800009996</v>
      </c>
      <c r="D27" s="110">
        <v>27482.406925390009</v>
      </c>
      <c r="E27" s="110">
        <v>28543.363303990005</v>
      </c>
      <c r="F27" s="110">
        <v>32235.335433939996</v>
      </c>
      <c r="G27" s="110">
        <v>30817.866304640011</v>
      </c>
      <c r="H27" s="111">
        <v>30947.792060219996</v>
      </c>
      <c r="I27" s="229"/>
      <c r="J27" s="214"/>
      <c r="K27" s="214"/>
      <c r="L27" s="214"/>
      <c r="M27" s="214"/>
      <c r="N27" s="214"/>
      <c r="O27" s="214"/>
      <c r="S27" s="129"/>
      <c r="T27" s="129"/>
      <c r="U27" s="129"/>
      <c r="V27" s="127"/>
      <c r="W27" s="129"/>
      <c r="X27" s="129"/>
      <c r="Y27" s="129"/>
      <c r="Z27" s="129"/>
      <c r="AA27" s="127"/>
      <c r="AB27" s="129"/>
      <c r="AC27" s="129"/>
      <c r="AD27" s="129"/>
    </row>
    <row r="28" spans="1:30">
      <c r="A28" s="108"/>
      <c r="B28" s="109" t="s">
        <v>37</v>
      </c>
      <c r="C28" s="110">
        <v>10716.250954139996</v>
      </c>
      <c r="D28" s="110">
        <v>11677.94735585001</v>
      </c>
      <c r="E28" s="110">
        <v>13254.561130370004</v>
      </c>
      <c r="F28" s="110">
        <v>15559.771457679999</v>
      </c>
      <c r="G28" s="110">
        <v>12925.935465520011</v>
      </c>
      <c r="H28" s="111">
        <v>13400.462091409998</v>
      </c>
      <c r="I28" s="229"/>
      <c r="J28" s="214"/>
      <c r="K28" s="214"/>
      <c r="L28" s="214"/>
      <c r="M28" s="214"/>
      <c r="N28" s="214"/>
      <c r="O28" s="214"/>
      <c r="S28" s="129"/>
      <c r="T28" s="129"/>
      <c r="U28" s="129"/>
      <c r="V28" s="127"/>
      <c r="W28" s="129"/>
      <c r="X28" s="129"/>
      <c r="Y28" s="129"/>
      <c r="Z28" s="129"/>
      <c r="AA28" s="127"/>
      <c r="AB28" s="129"/>
      <c r="AC28" s="129"/>
      <c r="AD28" s="129"/>
    </row>
    <row r="29" spans="1:30">
      <c r="B29" s="115" t="s">
        <v>38</v>
      </c>
      <c r="C29" s="116">
        <v>0.39296172866578438</v>
      </c>
      <c r="D29" s="116">
        <f>D28/D27</f>
        <v>0.42492447577658032</v>
      </c>
      <c r="E29" s="116">
        <f>E28/E27</f>
        <v>0.46436577880495195</v>
      </c>
      <c r="F29" s="116">
        <v>0.48269302143812653</v>
      </c>
      <c r="G29" s="116">
        <v>0.41942992865712614</v>
      </c>
      <c r="H29" s="231">
        <f>H28/H27</f>
        <v>0.43300220142795992</v>
      </c>
      <c r="I29" s="229"/>
      <c r="J29" s="214"/>
      <c r="K29" s="214"/>
      <c r="L29" s="214"/>
      <c r="M29" s="214"/>
      <c r="N29" s="214"/>
      <c r="O29" s="214"/>
      <c r="S29" s="116"/>
      <c r="T29" s="116"/>
      <c r="U29" s="116"/>
      <c r="V29" s="127"/>
      <c r="W29" s="116"/>
      <c r="X29" s="116"/>
      <c r="Y29" s="116"/>
      <c r="Z29" s="116"/>
      <c r="AA29" s="127"/>
      <c r="AB29" s="116"/>
      <c r="AC29" s="116"/>
      <c r="AD29" s="116"/>
    </row>
    <row r="30" spans="1:30" ht="5.25" customHeight="1">
      <c r="B30" s="109"/>
      <c r="C30" s="130"/>
      <c r="D30" s="130"/>
      <c r="E30" s="130"/>
      <c r="F30" s="130"/>
      <c r="G30" s="130"/>
      <c r="H30" s="118"/>
      <c r="I30" s="229"/>
      <c r="J30" s="214"/>
      <c r="K30" s="214"/>
      <c r="L30" s="214"/>
      <c r="M30" s="214"/>
      <c r="N30" s="214"/>
      <c r="O30" s="214"/>
      <c r="S30" s="129"/>
      <c r="T30" s="129"/>
      <c r="U30" s="129"/>
      <c r="V30" s="127"/>
      <c r="W30" s="129"/>
      <c r="X30" s="129"/>
      <c r="Y30" s="129"/>
      <c r="Z30" s="129"/>
      <c r="AA30" s="127"/>
      <c r="AB30" s="129"/>
      <c r="AC30" s="129"/>
      <c r="AD30" s="129"/>
    </row>
    <row r="31" spans="1:30" ht="13.5" customHeight="1">
      <c r="A31" s="108"/>
      <c r="B31" s="109" t="s">
        <v>39</v>
      </c>
      <c r="C31" s="120">
        <v>5920.6641680000002</v>
      </c>
      <c r="D31" s="120">
        <v>3197.2367111600001</v>
      </c>
      <c r="E31" s="120">
        <v>5386.0642437400002</v>
      </c>
      <c r="F31" s="120">
        <v>10834.68338651</v>
      </c>
      <c r="G31" s="120">
        <v>15872.881107789999</v>
      </c>
      <c r="H31" s="111">
        <v>4956.9521014499996</v>
      </c>
      <c r="I31" s="229"/>
      <c r="J31" s="214"/>
      <c r="K31" s="214"/>
      <c r="L31" s="214"/>
      <c r="M31" s="214"/>
      <c r="N31" s="214"/>
      <c r="O31" s="214"/>
      <c r="S31" s="129"/>
      <c r="T31" s="129"/>
      <c r="U31" s="129"/>
      <c r="V31" s="127"/>
      <c r="W31" s="129"/>
      <c r="X31" s="129"/>
      <c r="Y31" s="129"/>
      <c r="Z31" s="129"/>
      <c r="AA31" s="127"/>
      <c r="AB31" s="129"/>
      <c r="AC31" s="129"/>
      <c r="AD31" s="129"/>
    </row>
    <row r="32" spans="1:30" ht="13.5" customHeight="1">
      <c r="B32" s="123" t="s">
        <v>40</v>
      </c>
      <c r="C32" s="124">
        <v>0.21710899047283116</v>
      </c>
      <c r="D32" s="124">
        <f>D31/D27</f>
        <v>0.11633757988665061</v>
      </c>
      <c r="E32" s="124">
        <f>E31/E27</f>
        <v>0.18869760323539364</v>
      </c>
      <c r="F32" s="124">
        <v>0.3361120100243275</v>
      </c>
      <c r="G32" s="124">
        <v>0.51505451256371182</v>
      </c>
      <c r="H32" s="230">
        <f>H31/H27</f>
        <v>0.16017142973574583</v>
      </c>
      <c r="I32" s="229"/>
      <c r="J32" s="214"/>
      <c r="K32" s="214"/>
      <c r="L32" s="214"/>
      <c r="M32" s="214"/>
      <c r="N32" s="214"/>
      <c r="O32" s="214"/>
      <c r="P32" s="131"/>
      <c r="Q32" s="131"/>
      <c r="R32" s="131"/>
      <c r="S32" s="131"/>
      <c r="T32" s="131"/>
      <c r="U32" s="131"/>
    </row>
    <row r="33" spans="2:30" ht="3" customHeight="1">
      <c r="C33" s="2"/>
      <c r="D33" s="2"/>
      <c r="E33" s="2"/>
      <c r="F33" s="2"/>
      <c r="G33" s="2"/>
      <c r="H33" s="2"/>
      <c r="I33" s="229"/>
      <c r="J33" s="214"/>
      <c r="K33" s="214"/>
      <c r="L33" s="214"/>
      <c r="M33" s="214"/>
      <c r="N33" s="214"/>
      <c r="O33" s="214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</row>
    <row r="34" spans="2:30">
      <c r="B34" s="135"/>
      <c r="C34" s="2"/>
      <c r="D34" s="2"/>
      <c r="E34" s="2"/>
      <c r="F34" s="2"/>
      <c r="G34" s="2"/>
      <c r="H34" s="2"/>
      <c r="S34" s="125"/>
      <c r="T34" s="125"/>
      <c r="U34" s="125"/>
      <c r="V34" s="136"/>
      <c r="W34" s="125"/>
      <c r="X34" s="125"/>
      <c r="Y34" s="125"/>
      <c r="Z34" s="125"/>
      <c r="AA34" s="125"/>
      <c r="AB34" s="125"/>
      <c r="AC34" s="125"/>
      <c r="AD34" s="125"/>
    </row>
    <row r="37" spans="2:30">
      <c r="C37" s="137"/>
      <c r="D37" s="137"/>
      <c r="E37" s="137"/>
      <c r="F37" s="137"/>
      <c r="G37" s="137"/>
      <c r="H37" s="137"/>
      <c r="J37" s="137"/>
      <c r="K37" s="137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R71"/>
  <sheetViews>
    <sheetView showGridLines="0" zoomScale="130" zoomScaleNormal="130" zoomScaleSheetLayoutView="80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H56" sqref="H56"/>
    </sheetView>
  </sheetViews>
  <sheetFormatPr defaultColWidth="9.08984375" defaultRowHeight="13.5"/>
  <cols>
    <col min="1" max="1" width="9.08984375" style="2"/>
    <col min="2" max="2" width="28.6328125" style="2" customWidth="1"/>
    <col min="3" max="8" width="15.453125" style="2" customWidth="1"/>
    <col min="9" max="9" width="13.453125" style="48" customWidth="1"/>
    <col min="10" max="10" width="14.36328125" style="38" customWidth="1"/>
    <col min="11" max="11" width="9.08984375" style="48" customWidth="1"/>
    <col min="12" max="16384" width="9.08984375" style="2"/>
  </cols>
  <sheetData>
    <row r="1" spans="2:18" ht="7.5" customHeight="1"/>
    <row r="2" spans="2:18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8" ht="26.25" customHeight="1">
      <c r="B3" s="3"/>
      <c r="C3" s="50" t="s">
        <v>42</v>
      </c>
      <c r="D3" s="50" t="s">
        <v>43</v>
      </c>
      <c r="E3" s="50" t="s">
        <v>45</v>
      </c>
      <c r="F3" s="50" t="s">
        <v>53</v>
      </c>
      <c r="G3" s="50" t="s">
        <v>55</v>
      </c>
      <c r="H3" s="50" t="s">
        <v>58</v>
      </c>
    </row>
    <row r="4" spans="2:18" ht="15" customHeight="1">
      <c r="B4" s="5"/>
      <c r="H4" s="7"/>
    </row>
    <row r="5" spans="2:18" ht="13.25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8" ht="13.25" customHeight="1">
      <c r="B6" s="55" t="s">
        <v>2</v>
      </c>
      <c r="C6" s="56">
        <v>846242</v>
      </c>
      <c r="D6" s="56">
        <v>848524</v>
      </c>
      <c r="E6" s="56">
        <v>853355</v>
      </c>
      <c r="F6" s="56">
        <v>865986</v>
      </c>
      <c r="G6" s="56">
        <v>877557</v>
      </c>
      <c r="H6" s="57">
        <v>888533</v>
      </c>
      <c r="I6" s="234"/>
      <c r="J6" s="35"/>
      <c r="K6" s="35"/>
      <c r="L6" s="35"/>
      <c r="M6" s="35"/>
      <c r="N6" s="35"/>
      <c r="O6" s="35"/>
      <c r="P6" s="35"/>
      <c r="Q6" s="35"/>
      <c r="R6" s="35"/>
    </row>
    <row r="7" spans="2:18" ht="13.25" customHeight="1">
      <c r="B7" s="55" t="s">
        <v>1</v>
      </c>
      <c r="C7" s="56">
        <v>1835249</v>
      </c>
      <c r="D7" s="56">
        <v>1818027</v>
      </c>
      <c r="E7" s="56">
        <v>1795187</v>
      </c>
      <c r="F7" s="56">
        <v>1740986</v>
      </c>
      <c r="G7" s="56">
        <v>1806413</v>
      </c>
      <c r="H7" s="57">
        <v>1792733</v>
      </c>
      <c r="I7" s="234"/>
      <c r="J7" s="35"/>
      <c r="K7" s="35"/>
      <c r="L7" s="35"/>
      <c r="M7" s="35"/>
      <c r="N7" s="35"/>
      <c r="O7" s="35"/>
      <c r="P7" s="35"/>
      <c r="Q7" s="35"/>
      <c r="R7" s="35"/>
    </row>
    <row r="8" spans="2:18" ht="13.25" customHeight="1">
      <c r="B8" s="55" t="s">
        <v>11</v>
      </c>
      <c r="C8" s="56">
        <v>306549</v>
      </c>
      <c r="D8" s="56">
        <v>303290</v>
      </c>
      <c r="E8" s="56">
        <v>299588</v>
      </c>
      <c r="F8" s="56">
        <v>297282</v>
      </c>
      <c r="G8" s="56">
        <v>294923</v>
      </c>
      <c r="H8" s="57">
        <v>293920</v>
      </c>
      <c r="I8" s="234"/>
      <c r="J8" s="35"/>
      <c r="K8" s="35"/>
      <c r="L8" s="35"/>
      <c r="M8" s="35"/>
      <c r="N8" s="35"/>
      <c r="O8" s="35"/>
      <c r="P8" s="35"/>
      <c r="Q8" s="35"/>
      <c r="R8" s="35"/>
    </row>
    <row r="9" spans="2:18" ht="13.25" customHeight="1" thickBot="1">
      <c r="B9" s="58" t="s">
        <v>4</v>
      </c>
      <c r="C9" s="59">
        <f>SUM(C6:C8)</f>
        <v>2988040</v>
      </c>
      <c r="D9" s="59">
        <f>SUM(D6:D8)</f>
        <v>2969841</v>
      </c>
      <c r="E9" s="59">
        <v>2948130</v>
      </c>
      <c r="F9" s="59">
        <v>2904254</v>
      </c>
      <c r="G9" s="59">
        <v>2978893</v>
      </c>
      <c r="H9" s="60">
        <v>2975186</v>
      </c>
      <c r="I9" s="234"/>
      <c r="J9" s="35"/>
      <c r="K9" s="35"/>
      <c r="L9" s="35"/>
      <c r="M9" s="35"/>
      <c r="N9" s="35"/>
      <c r="O9" s="35"/>
      <c r="P9" s="35"/>
      <c r="Q9" s="35"/>
      <c r="R9" s="35"/>
    </row>
    <row r="10" spans="2:18" s="63" customFormat="1" ht="13.25" customHeight="1">
      <c r="B10" s="51" t="s">
        <v>5</v>
      </c>
      <c r="C10" s="61"/>
      <c r="D10" s="61"/>
      <c r="E10" s="61"/>
      <c r="F10" s="61"/>
      <c r="G10" s="61"/>
      <c r="H10" s="62"/>
      <c r="I10" s="234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13.25" customHeight="1" thickBot="1">
      <c r="B11" s="58" t="s">
        <v>1</v>
      </c>
      <c r="C11" s="59">
        <v>19127156</v>
      </c>
      <c r="D11" s="59">
        <v>19679337</v>
      </c>
      <c r="E11" s="59">
        <v>19404970</v>
      </c>
      <c r="F11" s="59">
        <v>19751328</v>
      </c>
      <c r="G11" s="59">
        <v>20023632</v>
      </c>
      <c r="H11" s="60">
        <v>20047407</v>
      </c>
      <c r="I11" s="234"/>
      <c r="J11" s="35"/>
      <c r="K11" s="35"/>
      <c r="L11" s="35"/>
      <c r="M11" s="35"/>
      <c r="N11" s="35"/>
      <c r="O11" s="35"/>
      <c r="P11" s="35"/>
      <c r="Q11" s="35"/>
      <c r="R11" s="35"/>
    </row>
    <row r="12" spans="2:18" ht="13.25" customHeight="1">
      <c r="B12" s="51" t="s">
        <v>8</v>
      </c>
      <c r="C12" s="56"/>
      <c r="D12" s="56"/>
      <c r="E12" s="56"/>
      <c r="F12" s="56"/>
      <c r="G12" s="56"/>
      <c r="H12" s="57"/>
      <c r="I12" s="234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13.25" customHeight="1">
      <c r="B13" s="55" t="s">
        <v>2</v>
      </c>
      <c r="C13" s="56">
        <v>724672</v>
      </c>
      <c r="D13" s="56">
        <v>881086</v>
      </c>
      <c r="E13" s="56">
        <v>881519</v>
      </c>
      <c r="F13" s="56">
        <v>884314</v>
      </c>
      <c r="G13" s="56">
        <v>921257</v>
      </c>
      <c r="H13" s="57">
        <v>951570</v>
      </c>
      <c r="I13" s="234"/>
      <c r="J13" s="35"/>
      <c r="K13" s="35"/>
      <c r="L13" s="35"/>
      <c r="M13" s="35"/>
      <c r="N13" s="35"/>
      <c r="O13" s="35"/>
      <c r="P13" s="35"/>
      <c r="Q13" s="35"/>
      <c r="R13" s="35"/>
    </row>
    <row r="14" spans="2:18" ht="13.25" customHeight="1">
      <c r="B14" s="55" t="s">
        <v>1</v>
      </c>
      <c r="C14" s="56">
        <v>1899359.6666699999</v>
      </c>
      <c r="D14" s="56">
        <v>1974958.6666699999</v>
      </c>
      <c r="E14" s="56">
        <v>2027294</v>
      </c>
      <c r="F14" s="56">
        <v>1961667</v>
      </c>
      <c r="G14" s="56">
        <v>1839213</v>
      </c>
      <c r="H14" s="57">
        <v>1780768</v>
      </c>
      <c r="I14" s="234"/>
      <c r="J14" s="35"/>
      <c r="K14" s="35"/>
      <c r="L14" s="35"/>
      <c r="M14" s="35"/>
      <c r="N14" s="35"/>
      <c r="O14" s="35"/>
      <c r="P14" s="35"/>
      <c r="Q14" s="35"/>
      <c r="R14" s="35"/>
    </row>
    <row r="15" spans="2:18" ht="13.25" customHeight="1">
      <c r="B15" s="55" t="s">
        <v>11</v>
      </c>
      <c r="C15" s="56">
        <v>157672</v>
      </c>
      <c r="D15" s="56">
        <v>156774</v>
      </c>
      <c r="E15" s="56">
        <v>155238</v>
      </c>
      <c r="F15" s="56">
        <v>155169</v>
      </c>
      <c r="G15" s="56">
        <v>154975</v>
      </c>
      <c r="H15" s="57">
        <v>155553</v>
      </c>
      <c r="I15" s="234"/>
      <c r="J15" s="35"/>
      <c r="K15" s="35"/>
      <c r="L15" s="35"/>
      <c r="M15" s="35"/>
      <c r="N15" s="35"/>
      <c r="O15" s="35"/>
      <c r="P15" s="35"/>
      <c r="Q15" s="35"/>
      <c r="R15" s="35"/>
    </row>
    <row r="16" spans="2:18" ht="13.25" customHeight="1" thickBot="1">
      <c r="B16" s="58" t="s">
        <v>4</v>
      </c>
      <c r="C16" s="59">
        <v>2781703.6666700002</v>
      </c>
      <c r="D16" s="59">
        <v>3012818.6666700002</v>
      </c>
      <c r="E16" s="59">
        <v>3064051</v>
      </c>
      <c r="F16" s="59">
        <v>3001150</v>
      </c>
      <c r="G16" s="59">
        <v>2915445</v>
      </c>
      <c r="H16" s="60">
        <v>2887891</v>
      </c>
      <c r="I16" s="234"/>
      <c r="J16" s="35"/>
      <c r="K16" s="35"/>
      <c r="L16" s="35"/>
      <c r="M16" s="35"/>
      <c r="N16" s="35"/>
      <c r="O16" s="35"/>
      <c r="P16" s="35"/>
      <c r="Q16" s="35"/>
      <c r="R16" s="35"/>
    </row>
    <row r="17" spans="2:18" ht="13.25" hidden="1" customHeight="1">
      <c r="B17" s="64" t="s">
        <v>34</v>
      </c>
      <c r="C17" s="65"/>
      <c r="D17" s="65"/>
      <c r="E17" s="65"/>
      <c r="F17" s="65"/>
      <c r="G17" s="65"/>
      <c r="H17" s="66"/>
      <c r="I17" s="234"/>
      <c r="J17" s="35"/>
      <c r="K17" s="35"/>
      <c r="L17" s="35"/>
      <c r="M17" s="35"/>
      <c r="N17" s="35"/>
      <c r="O17" s="35"/>
      <c r="P17" s="35"/>
      <c r="Q17" s="35"/>
      <c r="R17" s="35"/>
    </row>
    <row r="18" spans="2:18" ht="13.25" hidden="1" customHeight="1">
      <c r="B18" s="55" t="s">
        <v>2</v>
      </c>
      <c r="C18" s="67"/>
      <c r="D18" s="67"/>
      <c r="E18" s="67"/>
      <c r="F18" s="67"/>
      <c r="G18" s="67"/>
      <c r="H18" s="68"/>
      <c r="I18" s="234"/>
      <c r="J18" s="35"/>
      <c r="K18" s="35"/>
      <c r="L18" s="35"/>
      <c r="M18" s="35"/>
      <c r="N18" s="35"/>
      <c r="O18" s="35"/>
      <c r="P18" s="35"/>
      <c r="Q18" s="35"/>
      <c r="R18" s="35"/>
    </row>
    <row r="19" spans="2:18" ht="13.25" hidden="1" customHeight="1">
      <c r="B19" s="55" t="s">
        <v>1</v>
      </c>
      <c r="C19" s="56"/>
      <c r="D19" s="56"/>
      <c r="E19" s="56"/>
      <c r="F19" s="56"/>
      <c r="G19" s="56"/>
      <c r="H19" s="57"/>
      <c r="I19" s="234"/>
      <c r="J19" s="35"/>
      <c r="K19" s="35"/>
      <c r="L19" s="35"/>
      <c r="M19" s="35"/>
      <c r="N19" s="35"/>
      <c r="O19" s="35"/>
      <c r="P19" s="35"/>
      <c r="Q19" s="35"/>
      <c r="R19" s="35"/>
    </row>
    <row r="20" spans="2:18" ht="13.25" hidden="1" customHeight="1" thickBot="1">
      <c r="B20" s="58" t="s">
        <v>4</v>
      </c>
      <c r="C20" s="59"/>
      <c r="D20" s="59"/>
      <c r="E20" s="59"/>
      <c r="F20" s="59"/>
      <c r="G20" s="59"/>
      <c r="H20" s="60"/>
      <c r="I20" s="234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3.25" customHeight="1">
      <c r="B21" s="69" t="s">
        <v>14</v>
      </c>
      <c r="C21" s="70"/>
      <c r="D21" s="70"/>
      <c r="E21" s="70"/>
      <c r="F21" s="70"/>
      <c r="G21" s="70"/>
      <c r="H21" s="71"/>
      <c r="I21" s="234"/>
      <c r="J21" s="35"/>
      <c r="K21" s="35"/>
      <c r="L21" s="35"/>
      <c r="M21" s="35"/>
      <c r="N21" s="35"/>
      <c r="O21" s="35"/>
      <c r="P21" s="35"/>
      <c r="Q21" s="35"/>
      <c r="R21" s="35"/>
    </row>
    <row r="22" spans="2:18" ht="13.25" customHeight="1">
      <c r="B22" s="72" t="s">
        <v>2</v>
      </c>
      <c r="C22" s="73">
        <v>3276896</v>
      </c>
      <c r="D22" s="73">
        <v>2988259</v>
      </c>
      <c r="E22" s="73">
        <v>2924412</v>
      </c>
      <c r="F22" s="73">
        <v>2915290</v>
      </c>
      <c r="G22" s="73">
        <v>2957613</v>
      </c>
      <c r="H22" s="74">
        <v>3044790</v>
      </c>
      <c r="I22" s="234"/>
      <c r="J22" s="35"/>
      <c r="K22" s="35"/>
      <c r="L22" s="35"/>
      <c r="M22" s="35"/>
      <c r="N22" s="35"/>
      <c r="O22" s="35"/>
      <c r="P22" s="35"/>
      <c r="Q22" s="35"/>
      <c r="R22" s="35"/>
    </row>
    <row r="23" spans="2:18" ht="13.25" customHeight="1">
      <c r="B23" s="72" t="s">
        <v>1</v>
      </c>
      <c r="C23" s="73">
        <v>21935113</v>
      </c>
      <c r="D23" s="73">
        <v>21918929</v>
      </c>
      <c r="E23" s="73">
        <v>22074533</v>
      </c>
      <c r="F23" s="73">
        <v>22896339</v>
      </c>
      <c r="G23" s="73">
        <v>22967532</v>
      </c>
      <c r="H23" s="74">
        <v>23209709</v>
      </c>
      <c r="I23" s="234"/>
      <c r="J23" s="35"/>
      <c r="K23" s="35"/>
      <c r="L23" s="35"/>
      <c r="M23" s="35"/>
      <c r="N23" s="35"/>
      <c r="O23" s="35"/>
      <c r="P23" s="35"/>
      <c r="Q23" s="35"/>
      <c r="R23" s="35"/>
    </row>
    <row r="24" spans="2:18" ht="13.25" customHeight="1">
      <c r="B24" s="72" t="s">
        <v>3</v>
      </c>
      <c r="C24" s="73">
        <v>1214196</v>
      </c>
      <c r="D24" s="73">
        <v>1224562</v>
      </c>
      <c r="E24" s="73">
        <v>1211501</v>
      </c>
      <c r="F24" s="73">
        <v>1201055</v>
      </c>
      <c r="G24" s="73">
        <v>1172708</v>
      </c>
      <c r="H24" s="74">
        <v>1163398</v>
      </c>
      <c r="I24" s="234"/>
      <c r="J24" s="35"/>
      <c r="K24" s="35"/>
      <c r="L24" s="35"/>
      <c r="M24" s="35"/>
      <c r="N24" s="35"/>
      <c r="O24" s="35"/>
      <c r="P24" s="35"/>
      <c r="Q24" s="35"/>
      <c r="R24" s="35"/>
    </row>
    <row r="25" spans="2:18" ht="13.25" customHeight="1">
      <c r="B25" s="72" t="s">
        <v>11</v>
      </c>
      <c r="C25" s="73">
        <v>195492</v>
      </c>
      <c r="D25" s="73">
        <v>217541</v>
      </c>
      <c r="E25" s="73">
        <v>236552</v>
      </c>
      <c r="F25" s="73">
        <v>266850</v>
      </c>
      <c r="G25" s="73">
        <v>295135</v>
      </c>
      <c r="H25" s="74">
        <v>321894</v>
      </c>
      <c r="I25" s="234"/>
      <c r="J25" s="35"/>
      <c r="K25" s="35"/>
      <c r="L25" s="35"/>
      <c r="M25" s="35"/>
      <c r="N25" s="35"/>
      <c r="O25" s="35"/>
      <c r="P25" s="35"/>
      <c r="Q25" s="35"/>
      <c r="R25" s="35"/>
    </row>
    <row r="26" spans="2:18" ht="13.25" customHeight="1">
      <c r="B26" s="75" t="s">
        <v>4</v>
      </c>
      <c r="C26" s="76">
        <v>26621697</v>
      </c>
      <c r="D26" s="76">
        <v>26349291</v>
      </c>
      <c r="E26" s="76">
        <v>26446998</v>
      </c>
      <c r="F26" s="76">
        <v>27279534</v>
      </c>
      <c r="G26" s="76">
        <v>27392988</v>
      </c>
      <c r="H26" s="77">
        <v>27739791</v>
      </c>
      <c r="I26" s="234"/>
      <c r="J26" s="35"/>
      <c r="K26" s="35"/>
      <c r="L26" s="35"/>
      <c r="M26" s="35"/>
      <c r="N26" s="35"/>
      <c r="O26" s="35"/>
      <c r="P26" s="35"/>
      <c r="Q26" s="35"/>
      <c r="R26" s="35"/>
    </row>
    <row r="27" spans="2:18" ht="13.25" customHeight="1">
      <c r="B27" s="51" t="s">
        <v>7</v>
      </c>
      <c r="C27" s="78"/>
      <c r="D27" s="78"/>
      <c r="E27" s="78"/>
      <c r="F27" s="78"/>
      <c r="G27" s="78"/>
      <c r="H27" s="79"/>
      <c r="I27" s="234"/>
      <c r="J27" s="35"/>
      <c r="K27" s="35"/>
      <c r="L27" s="35"/>
      <c r="M27" s="35"/>
      <c r="N27" s="35"/>
      <c r="O27" s="35"/>
      <c r="P27" s="35"/>
      <c r="Q27" s="35"/>
      <c r="R27" s="35"/>
    </row>
    <row r="28" spans="2:18" ht="13.25" customHeight="1">
      <c r="B28" s="55" t="s">
        <v>2</v>
      </c>
      <c r="C28" s="56">
        <v>525600</v>
      </c>
      <c r="D28" s="56">
        <v>531481</v>
      </c>
      <c r="E28" s="56">
        <v>538447</v>
      </c>
      <c r="F28" s="56">
        <v>547524</v>
      </c>
      <c r="G28" s="56">
        <v>549353</v>
      </c>
      <c r="H28" s="57">
        <v>547308</v>
      </c>
      <c r="I28" s="234"/>
      <c r="J28" s="35"/>
      <c r="K28" s="35"/>
      <c r="L28" s="35"/>
      <c r="M28" s="35"/>
      <c r="N28" s="35"/>
      <c r="O28" s="35"/>
      <c r="P28" s="35"/>
      <c r="Q28" s="35"/>
      <c r="R28" s="35"/>
    </row>
    <row r="29" spans="2:18" ht="13.25" customHeight="1">
      <c r="B29" s="55" t="s">
        <v>1</v>
      </c>
      <c r="C29" s="56">
        <v>1767532</v>
      </c>
      <c r="D29" s="56">
        <v>1773763</v>
      </c>
      <c r="E29" s="56">
        <v>1766443</v>
      </c>
      <c r="F29" s="56">
        <v>1788556</v>
      </c>
      <c r="G29" s="56">
        <v>1796275</v>
      </c>
      <c r="H29" s="57">
        <v>1790823</v>
      </c>
      <c r="I29" s="234"/>
      <c r="J29" s="35"/>
      <c r="K29" s="35"/>
      <c r="L29" s="35"/>
      <c r="M29" s="35"/>
      <c r="N29" s="35"/>
      <c r="O29" s="35"/>
      <c r="P29" s="35"/>
      <c r="Q29" s="35"/>
      <c r="R29" s="35"/>
    </row>
    <row r="30" spans="2:18" ht="13.25" customHeight="1">
      <c r="B30" s="55" t="s">
        <v>3</v>
      </c>
      <c r="C30" s="56">
        <v>604790</v>
      </c>
      <c r="D30" s="56">
        <v>607112</v>
      </c>
      <c r="E30" s="56">
        <v>604799</v>
      </c>
      <c r="F30" s="56">
        <v>593264</v>
      </c>
      <c r="G30" s="56">
        <v>580593.00000000012</v>
      </c>
      <c r="H30" s="57">
        <v>561518</v>
      </c>
      <c r="I30" s="234"/>
      <c r="J30" s="35"/>
      <c r="K30" s="35"/>
      <c r="L30" s="35"/>
      <c r="M30" s="35"/>
      <c r="N30" s="35"/>
      <c r="O30" s="35"/>
      <c r="P30" s="35"/>
      <c r="Q30" s="35"/>
      <c r="R30" s="35"/>
    </row>
    <row r="31" spans="2:18" ht="13.25" customHeight="1">
      <c r="B31" s="80" t="s">
        <v>4</v>
      </c>
      <c r="C31" s="81">
        <v>2897922</v>
      </c>
      <c r="D31" s="81">
        <v>2912356</v>
      </c>
      <c r="E31" s="81">
        <v>2909689</v>
      </c>
      <c r="F31" s="81">
        <v>2929344</v>
      </c>
      <c r="G31" s="81">
        <v>2926221</v>
      </c>
      <c r="H31" s="82">
        <v>2899649</v>
      </c>
      <c r="I31" s="234"/>
      <c r="J31" s="35"/>
      <c r="K31" s="35"/>
      <c r="L31" s="35"/>
      <c r="M31" s="35"/>
      <c r="N31" s="35"/>
      <c r="O31" s="35"/>
      <c r="P31" s="35"/>
      <c r="Q31" s="35"/>
      <c r="R31" s="35"/>
    </row>
    <row r="32" spans="2:18" ht="13.25" customHeight="1">
      <c r="B32" s="51" t="s">
        <v>12</v>
      </c>
      <c r="C32" s="56"/>
      <c r="D32" s="56"/>
      <c r="E32" s="56"/>
      <c r="F32" s="56"/>
      <c r="G32" s="56"/>
      <c r="H32" s="57"/>
      <c r="I32" s="234"/>
      <c r="J32" s="35"/>
      <c r="K32" s="35"/>
      <c r="L32" s="35"/>
      <c r="M32" s="35"/>
      <c r="N32" s="35"/>
      <c r="O32" s="35"/>
      <c r="P32" s="35"/>
      <c r="Q32" s="35"/>
      <c r="R32" s="35"/>
    </row>
    <row r="33" spans="2:18" ht="13.25" customHeight="1">
      <c r="B33" s="55" t="s">
        <v>2</v>
      </c>
      <c r="C33" s="56">
        <v>701449</v>
      </c>
      <c r="D33" s="56">
        <v>712559</v>
      </c>
      <c r="E33" s="56">
        <v>714982</v>
      </c>
      <c r="F33" s="56">
        <v>729744</v>
      </c>
      <c r="G33" s="56">
        <v>743395</v>
      </c>
      <c r="H33" s="57">
        <v>794249</v>
      </c>
      <c r="I33" s="234"/>
      <c r="J33" s="35"/>
      <c r="K33" s="35"/>
      <c r="L33" s="35"/>
      <c r="M33" s="35"/>
      <c r="N33" s="35"/>
      <c r="O33" s="35"/>
      <c r="P33" s="35"/>
      <c r="Q33" s="35"/>
      <c r="R33" s="35"/>
    </row>
    <row r="34" spans="2:18" ht="13.25" customHeight="1">
      <c r="B34" s="55" t="s">
        <v>1</v>
      </c>
      <c r="C34" s="56">
        <v>5763149</v>
      </c>
      <c r="D34" s="56">
        <v>5633730</v>
      </c>
      <c r="E34" s="56">
        <v>5720949</v>
      </c>
      <c r="F34" s="56">
        <v>6016811</v>
      </c>
      <c r="G34" s="56">
        <v>5833322</v>
      </c>
      <c r="H34" s="57">
        <v>5797706</v>
      </c>
      <c r="I34" s="234"/>
      <c r="J34" s="35"/>
      <c r="K34" s="35"/>
      <c r="L34" s="35"/>
      <c r="M34" s="35"/>
      <c r="N34" s="35"/>
      <c r="O34" s="35"/>
      <c r="P34" s="35"/>
      <c r="Q34" s="35"/>
      <c r="R34" s="35"/>
    </row>
    <row r="35" spans="2:18" ht="13.25" customHeight="1">
      <c r="B35" s="55" t="s">
        <v>3</v>
      </c>
      <c r="C35" s="67">
        <v>420857</v>
      </c>
      <c r="D35" s="67">
        <v>419328</v>
      </c>
      <c r="E35" s="67">
        <v>417747</v>
      </c>
      <c r="F35" s="67">
        <v>424377</v>
      </c>
      <c r="G35" s="67">
        <v>408592</v>
      </c>
      <c r="H35" s="57">
        <v>402257</v>
      </c>
      <c r="I35" s="234"/>
      <c r="J35" s="35"/>
      <c r="K35" s="35"/>
      <c r="L35" s="35"/>
      <c r="M35" s="35"/>
      <c r="N35" s="35"/>
      <c r="O35" s="35"/>
      <c r="P35" s="35"/>
      <c r="Q35" s="35"/>
      <c r="R35" s="35"/>
    </row>
    <row r="36" spans="2:18" ht="13.25" customHeight="1">
      <c r="B36" s="55" t="s">
        <v>11</v>
      </c>
      <c r="C36" s="56">
        <v>147778</v>
      </c>
      <c r="D36" s="56">
        <v>170113</v>
      </c>
      <c r="E36" s="56">
        <v>189929</v>
      </c>
      <c r="F36" s="56">
        <v>219528</v>
      </c>
      <c r="G36" s="56">
        <v>245686</v>
      </c>
      <c r="H36" s="57">
        <v>271534</v>
      </c>
      <c r="I36" s="234"/>
      <c r="J36" s="35"/>
      <c r="K36" s="35"/>
      <c r="L36" s="35"/>
      <c r="M36" s="35"/>
      <c r="N36" s="35"/>
      <c r="O36" s="35"/>
      <c r="P36" s="35"/>
      <c r="Q36" s="35"/>
      <c r="R36" s="35"/>
    </row>
    <row r="37" spans="2:18" ht="13.25" customHeight="1">
      <c r="B37" s="80" t="s">
        <v>4</v>
      </c>
      <c r="C37" s="81">
        <v>7033233</v>
      </c>
      <c r="D37" s="81">
        <v>6935730</v>
      </c>
      <c r="E37" s="81">
        <v>7043607</v>
      </c>
      <c r="F37" s="81">
        <v>7390460</v>
      </c>
      <c r="G37" s="81">
        <v>7230995</v>
      </c>
      <c r="H37" s="82">
        <v>7265746</v>
      </c>
      <c r="I37" s="234"/>
      <c r="J37" s="35"/>
      <c r="K37" s="35"/>
      <c r="L37" s="35"/>
      <c r="M37" s="35"/>
      <c r="N37" s="35"/>
      <c r="O37" s="35"/>
      <c r="P37" s="35"/>
      <c r="Q37" s="35"/>
      <c r="R37" s="35"/>
    </row>
    <row r="38" spans="2:18" ht="13.25" customHeight="1">
      <c r="B38" s="51" t="s">
        <v>9</v>
      </c>
      <c r="C38" s="78"/>
      <c r="D38" s="78"/>
      <c r="E38" s="78"/>
      <c r="F38" s="78"/>
      <c r="G38" s="78"/>
      <c r="H38" s="79"/>
      <c r="I38" s="234"/>
      <c r="J38" s="35"/>
      <c r="K38" s="35"/>
      <c r="L38" s="35"/>
      <c r="M38" s="35"/>
      <c r="N38" s="35"/>
      <c r="O38" s="35"/>
      <c r="P38" s="35"/>
      <c r="Q38" s="35"/>
      <c r="R38" s="35"/>
    </row>
    <row r="39" spans="2:18" ht="13.25" customHeight="1">
      <c r="B39" s="55" t="s">
        <v>2</v>
      </c>
      <c r="C39" s="56">
        <v>1795721</v>
      </c>
      <c r="D39" s="56">
        <v>1485552</v>
      </c>
      <c r="E39" s="56">
        <v>1406244</v>
      </c>
      <c r="F39" s="56">
        <v>1363168</v>
      </c>
      <c r="G39" s="56">
        <v>1378450</v>
      </c>
      <c r="H39" s="57">
        <v>1413997</v>
      </c>
      <c r="I39" s="234"/>
      <c r="J39" s="35"/>
      <c r="K39" s="35"/>
      <c r="L39" s="35"/>
      <c r="M39" s="35"/>
      <c r="N39" s="35"/>
      <c r="O39" s="35"/>
      <c r="P39" s="35"/>
      <c r="Q39" s="35"/>
      <c r="R39" s="35"/>
    </row>
    <row r="40" spans="2:18" ht="13.25" customHeight="1">
      <c r="B40" s="55" t="s">
        <v>1</v>
      </c>
      <c r="C40" s="56">
        <v>12751005</v>
      </c>
      <c r="D40" s="56">
        <v>12844307</v>
      </c>
      <c r="E40" s="56">
        <v>12933330</v>
      </c>
      <c r="F40" s="56">
        <v>13446041</v>
      </c>
      <c r="G40" s="56">
        <v>13758976</v>
      </c>
      <c r="H40" s="57">
        <v>14001690</v>
      </c>
      <c r="I40" s="234"/>
      <c r="J40" s="35"/>
      <c r="K40" s="35"/>
      <c r="L40" s="35"/>
      <c r="M40" s="35"/>
      <c r="N40" s="35"/>
      <c r="O40" s="35"/>
      <c r="P40" s="35"/>
      <c r="Q40" s="35"/>
      <c r="R40" s="35"/>
    </row>
    <row r="41" spans="2:18" ht="13.25" customHeight="1">
      <c r="B41" s="55" t="s">
        <v>3</v>
      </c>
      <c r="C41" s="56">
        <v>186023</v>
      </c>
      <c r="D41" s="56">
        <v>195681</v>
      </c>
      <c r="E41" s="56">
        <v>186490</v>
      </c>
      <c r="F41" s="56">
        <v>181079.99999999997</v>
      </c>
      <c r="G41" s="56">
        <v>181321</v>
      </c>
      <c r="H41" s="57">
        <v>198231</v>
      </c>
      <c r="I41" s="234"/>
      <c r="J41" s="35"/>
      <c r="K41" s="35"/>
      <c r="L41" s="35"/>
      <c r="M41" s="35"/>
      <c r="N41" s="35"/>
      <c r="O41" s="35"/>
      <c r="P41" s="35"/>
      <c r="Q41" s="35"/>
      <c r="R41" s="35"/>
    </row>
    <row r="42" spans="2:18" ht="13.25" customHeight="1">
      <c r="B42" s="80" t="s">
        <v>4</v>
      </c>
      <c r="C42" s="81">
        <v>14732749</v>
      </c>
      <c r="D42" s="81">
        <v>14525540</v>
      </c>
      <c r="E42" s="81">
        <v>14526064</v>
      </c>
      <c r="F42" s="81">
        <v>14990289</v>
      </c>
      <c r="G42" s="81">
        <v>15318747</v>
      </c>
      <c r="H42" s="82">
        <v>15613918</v>
      </c>
      <c r="I42" s="234"/>
      <c r="J42" s="35"/>
      <c r="K42" s="35"/>
      <c r="L42" s="35"/>
      <c r="M42" s="35"/>
      <c r="N42" s="35"/>
      <c r="O42" s="35"/>
      <c r="P42" s="35"/>
      <c r="Q42" s="35"/>
      <c r="R42" s="35"/>
    </row>
    <row r="43" spans="2:18" ht="13.25" customHeight="1">
      <c r="B43" s="51" t="s">
        <v>6</v>
      </c>
      <c r="C43" s="56"/>
      <c r="D43" s="56"/>
      <c r="E43" s="56"/>
      <c r="F43" s="56"/>
      <c r="G43" s="56"/>
      <c r="H43" s="57"/>
      <c r="I43" s="234"/>
      <c r="J43" s="35"/>
      <c r="K43" s="35"/>
      <c r="L43" s="35"/>
      <c r="M43" s="35"/>
      <c r="N43" s="35"/>
      <c r="O43" s="35"/>
      <c r="P43" s="35"/>
      <c r="Q43" s="35"/>
      <c r="R43" s="35"/>
    </row>
    <row r="44" spans="2:18" ht="13.25" customHeight="1">
      <c r="B44" s="55" t="s">
        <v>2</v>
      </c>
      <c r="C44" s="56">
        <v>89096</v>
      </c>
      <c r="D44" s="56">
        <v>89895</v>
      </c>
      <c r="E44" s="56">
        <v>87978</v>
      </c>
      <c r="F44" s="56">
        <v>89601</v>
      </c>
      <c r="G44" s="56">
        <v>90307</v>
      </c>
      <c r="H44" s="57">
        <v>90902</v>
      </c>
      <c r="I44" s="234"/>
      <c r="J44" s="35"/>
      <c r="K44" s="35"/>
      <c r="L44" s="35"/>
      <c r="M44" s="35"/>
      <c r="N44" s="35"/>
      <c r="O44" s="35"/>
      <c r="P44" s="35"/>
      <c r="Q44" s="35"/>
      <c r="R44" s="35"/>
    </row>
    <row r="45" spans="2:18" ht="13.25" customHeight="1">
      <c r="B45" s="55" t="s">
        <v>1</v>
      </c>
      <c r="C45" s="56">
        <v>265555</v>
      </c>
      <c r="D45" s="56">
        <v>286695</v>
      </c>
      <c r="E45" s="56">
        <v>280921</v>
      </c>
      <c r="F45" s="56">
        <v>281401</v>
      </c>
      <c r="G45" s="56">
        <v>283911</v>
      </c>
      <c r="H45" s="57">
        <v>286084</v>
      </c>
      <c r="I45" s="234"/>
      <c r="J45" s="35"/>
      <c r="K45" s="35"/>
      <c r="L45" s="35"/>
      <c r="M45" s="35"/>
      <c r="N45" s="35"/>
      <c r="O45" s="35"/>
      <c r="P45" s="35"/>
      <c r="Q45" s="35"/>
      <c r="R45" s="35"/>
    </row>
    <row r="46" spans="2:18" ht="13.25" customHeight="1">
      <c r="B46" s="55" t="s">
        <v>3</v>
      </c>
      <c r="C46" s="56">
        <v>2526</v>
      </c>
      <c r="D46" s="56">
        <v>2441</v>
      </c>
      <c r="E46" s="56">
        <v>2465</v>
      </c>
      <c r="F46" s="56">
        <v>2334</v>
      </c>
      <c r="G46" s="56">
        <v>2202</v>
      </c>
      <c r="H46" s="57">
        <v>1392</v>
      </c>
      <c r="I46" s="234"/>
      <c r="J46" s="35"/>
      <c r="K46" s="35"/>
      <c r="L46" s="35"/>
      <c r="M46" s="35"/>
      <c r="N46" s="35"/>
      <c r="O46" s="35"/>
      <c r="P46" s="35"/>
      <c r="Q46" s="35"/>
      <c r="R46" s="35"/>
    </row>
    <row r="47" spans="2:18" ht="13.25" customHeight="1">
      <c r="B47" s="55" t="s">
        <v>11</v>
      </c>
      <c r="C47" s="56">
        <v>47714</v>
      </c>
      <c r="D47" s="56">
        <v>47428</v>
      </c>
      <c r="E47" s="56">
        <v>46623</v>
      </c>
      <c r="F47" s="56">
        <v>47322</v>
      </c>
      <c r="G47" s="56">
        <v>49449</v>
      </c>
      <c r="H47" s="57">
        <v>50360</v>
      </c>
      <c r="I47" s="234"/>
      <c r="J47" s="35"/>
      <c r="K47" s="35"/>
      <c r="L47" s="35"/>
      <c r="M47" s="35"/>
      <c r="N47" s="35"/>
      <c r="O47" s="35"/>
      <c r="P47" s="35"/>
      <c r="Q47" s="35"/>
      <c r="R47" s="35"/>
    </row>
    <row r="48" spans="2:18" ht="13.25" customHeight="1">
      <c r="B48" s="80" t="s">
        <v>4</v>
      </c>
      <c r="C48" s="83">
        <v>404891</v>
      </c>
      <c r="D48" s="83">
        <v>426459</v>
      </c>
      <c r="E48" s="83">
        <v>417987</v>
      </c>
      <c r="F48" s="83">
        <v>420658</v>
      </c>
      <c r="G48" s="83">
        <v>425869</v>
      </c>
      <c r="H48" s="84">
        <v>428738</v>
      </c>
      <c r="I48" s="234"/>
      <c r="J48" s="35"/>
      <c r="K48" s="35"/>
      <c r="L48" s="35"/>
      <c r="M48" s="35"/>
      <c r="N48" s="35"/>
      <c r="O48" s="35"/>
      <c r="P48" s="35"/>
      <c r="Q48" s="35"/>
      <c r="R48" s="35"/>
    </row>
    <row r="49" spans="2:18" ht="13.25" customHeight="1">
      <c r="B49" s="51" t="s">
        <v>0</v>
      </c>
      <c r="C49" s="78"/>
      <c r="D49" s="78"/>
      <c r="E49" s="78"/>
      <c r="F49" s="78"/>
      <c r="G49" s="78"/>
      <c r="H49" s="79"/>
      <c r="I49" s="234"/>
      <c r="J49" s="35"/>
      <c r="K49" s="35"/>
      <c r="L49" s="35"/>
      <c r="M49" s="35"/>
      <c r="N49" s="35"/>
      <c r="O49" s="35"/>
      <c r="P49" s="35"/>
      <c r="Q49" s="35"/>
      <c r="R49" s="35"/>
    </row>
    <row r="50" spans="2:18" ht="13.25" customHeight="1" thickBot="1">
      <c r="B50" s="58" t="s">
        <v>4</v>
      </c>
      <c r="C50" s="59">
        <v>1552902</v>
      </c>
      <c r="D50" s="59">
        <v>1549206</v>
      </c>
      <c r="E50" s="59">
        <v>1549651</v>
      </c>
      <c r="F50" s="59">
        <v>1548783</v>
      </c>
      <c r="G50" s="59">
        <v>1491156</v>
      </c>
      <c r="H50" s="60">
        <v>1531740</v>
      </c>
      <c r="I50" s="234"/>
      <c r="J50" s="35"/>
      <c r="K50" s="35"/>
      <c r="L50" s="35"/>
      <c r="M50" s="35"/>
      <c r="N50" s="35"/>
      <c r="O50" s="35"/>
      <c r="P50" s="35"/>
      <c r="Q50" s="35"/>
      <c r="R50" s="35"/>
    </row>
    <row r="51" spans="2:18" ht="29.25" customHeight="1" thickBot="1">
      <c r="B51" s="85" t="s">
        <v>15</v>
      </c>
      <c r="C51" s="86">
        <v>51518596.666670002</v>
      </c>
      <c r="D51" s="86">
        <v>52011287.666670002</v>
      </c>
      <c r="E51" s="86">
        <v>51864149</v>
      </c>
      <c r="F51" s="86">
        <v>52936266</v>
      </c>
      <c r="G51" s="86">
        <v>53310958</v>
      </c>
      <c r="H51" s="87">
        <v>53650275</v>
      </c>
      <c r="I51" s="234"/>
      <c r="J51" s="35"/>
      <c r="K51" s="35"/>
      <c r="L51" s="35"/>
      <c r="M51" s="35"/>
      <c r="N51" s="35"/>
      <c r="O51" s="35"/>
      <c r="P51" s="35"/>
      <c r="Q51" s="35"/>
      <c r="R51" s="35"/>
    </row>
    <row r="52" spans="2:18" ht="4.5" customHeight="1">
      <c r="C52" s="88"/>
      <c r="D52" s="88"/>
      <c r="E52" s="88"/>
      <c r="F52" s="88"/>
      <c r="G52" s="88"/>
      <c r="H52" s="88"/>
    </row>
    <row r="53" spans="2:18" ht="22.75" customHeight="1">
      <c r="B53" s="141"/>
      <c r="C53" s="141"/>
      <c r="D53" s="141"/>
      <c r="E53" s="141"/>
      <c r="F53" s="141"/>
      <c r="G53" s="141"/>
      <c r="H53" s="146"/>
    </row>
    <row r="54" spans="2:18">
      <c r="B54" s="140"/>
      <c r="C54" s="143"/>
      <c r="D54" s="143"/>
      <c r="E54" s="143"/>
      <c r="F54" s="143"/>
      <c r="G54" s="143"/>
      <c r="H54" s="143"/>
    </row>
    <row r="55" spans="2:18">
      <c r="C55" s="89"/>
      <c r="D55" s="89"/>
      <c r="E55" s="89"/>
      <c r="F55" s="89"/>
      <c r="G55" s="89"/>
      <c r="H55" s="89"/>
    </row>
    <row r="56" spans="2:18" s="40" customFormat="1" ht="28.5" customHeight="1">
      <c r="C56" s="144"/>
      <c r="D56" s="144"/>
      <c r="E56" s="144"/>
      <c r="F56" s="144"/>
      <c r="G56" s="144"/>
      <c r="H56" s="144"/>
      <c r="I56" s="91"/>
      <c r="J56" s="90"/>
      <c r="K56" s="91"/>
    </row>
    <row r="58" spans="2:18">
      <c r="C58" s="25"/>
      <c r="D58" s="25"/>
      <c r="E58" s="25"/>
      <c r="F58" s="25"/>
      <c r="G58" s="25"/>
      <c r="H58" s="25"/>
    </row>
    <row r="60" spans="2:18">
      <c r="C60" s="25"/>
      <c r="D60" s="25"/>
      <c r="E60" s="25"/>
      <c r="F60" s="25"/>
      <c r="G60" s="25"/>
      <c r="H60" s="25"/>
    </row>
    <row r="61" spans="2:18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85" zoomScaleNormal="85" workbookViewId="0">
      <selection activeCell="L51" sqref="L51"/>
    </sheetView>
  </sheetViews>
  <sheetFormatPr defaultColWidth="9" defaultRowHeight="13.5"/>
  <cols>
    <col min="1" max="1" width="9" style="1"/>
    <col min="2" max="2" width="17.36328125" style="1" customWidth="1"/>
    <col min="3" max="3" width="1.6328125" style="1" customWidth="1"/>
    <col min="4" max="4" width="13.81640625" style="1" customWidth="1"/>
    <col min="5" max="5" width="1.36328125" style="1" customWidth="1"/>
    <col min="6" max="6" width="15.1796875" style="1" customWidth="1"/>
    <col min="7" max="7" width="0.90625" style="1" customWidth="1"/>
    <col min="8" max="8" width="13.90625" style="1" customWidth="1"/>
    <col min="9" max="9" width="1.36328125" style="1" customWidth="1"/>
    <col min="10" max="10" width="11.54296875" style="1" bestFit="1" customWidth="1"/>
    <col min="11" max="11" width="0.453125" style="1" customWidth="1"/>
    <col min="12" max="12" width="12.6328125" style="1" customWidth="1"/>
    <col min="13" max="13" width="1.54296875" style="1" customWidth="1"/>
    <col min="14" max="14" width="16.81640625" style="1" customWidth="1"/>
    <col min="15" max="15" width="0.90625" style="1" customWidth="1"/>
    <col min="16" max="16" width="10.6328125" style="1" customWidth="1"/>
    <col min="17" max="17" width="1" style="1" customWidth="1"/>
    <col min="18" max="18" width="16" style="1" bestFit="1" customWidth="1"/>
    <col min="19" max="19" width="1.08984375" style="1" customWidth="1"/>
    <col min="20" max="20" width="12" style="1" bestFit="1" customWidth="1"/>
    <col min="21" max="21" width="13.81640625" style="1" customWidth="1"/>
    <col min="22" max="16384" width="9" style="1"/>
  </cols>
  <sheetData>
    <row r="1" spans="2:21" s="23" customFormat="1" ht="24" customHeight="1"/>
    <row r="2" spans="2:21" ht="19">
      <c r="D2" s="94" t="s">
        <v>59</v>
      </c>
    </row>
    <row r="3" spans="2:21" ht="1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7.5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888533</v>
      </c>
      <c r="E6" s="35"/>
      <c r="F6" s="34">
        <v>1792733</v>
      </c>
      <c r="G6" s="35"/>
      <c r="H6" s="34">
        <v>0</v>
      </c>
      <c r="I6" s="35"/>
      <c r="J6" s="34">
        <v>293920</v>
      </c>
      <c r="K6" s="35"/>
      <c r="L6" s="34">
        <v>0</v>
      </c>
      <c r="M6" s="35"/>
      <c r="N6" s="34">
        <v>2975186</v>
      </c>
      <c r="P6" s="36">
        <v>1</v>
      </c>
      <c r="R6" s="34">
        <v>2975186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  <c r="U7" s="47"/>
    </row>
    <row r="8" spans="2:21">
      <c r="B8" s="33" t="s">
        <v>19</v>
      </c>
      <c r="D8" s="34">
        <v>0</v>
      </c>
      <c r="E8" s="35"/>
      <c r="F8" s="34">
        <v>20047407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20047407</v>
      </c>
      <c r="P8" s="39">
        <v>0.64059999999999995</v>
      </c>
      <c r="R8" s="34">
        <v>12842368.924199998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  <c r="U9" s="47"/>
    </row>
    <row r="10" spans="2:21">
      <c r="B10" s="33" t="s">
        <v>20</v>
      </c>
      <c r="D10" s="34">
        <v>951570</v>
      </c>
      <c r="E10" s="35"/>
      <c r="F10" s="34">
        <v>1780768</v>
      </c>
      <c r="G10" s="35"/>
      <c r="H10" s="34">
        <v>0</v>
      </c>
      <c r="I10" s="35"/>
      <c r="J10" s="34">
        <v>155553</v>
      </c>
      <c r="K10" s="35"/>
      <c r="L10" s="34">
        <v>0</v>
      </c>
      <c r="M10" s="35"/>
      <c r="N10" s="34">
        <v>2887891</v>
      </c>
      <c r="P10" s="36">
        <v>0.55000000000000004</v>
      </c>
      <c r="R10" s="34">
        <v>1588340.05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  <c r="U11" s="47"/>
    </row>
    <row r="12" spans="2:21">
      <c r="B12" s="33" t="s">
        <v>21</v>
      </c>
      <c r="D12" s="34">
        <v>547308</v>
      </c>
      <c r="E12" s="35"/>
      <c r="F12" s="34">
        <v>1790823</v>
      </c>
      <c r="G12" s="35"/>
      <c r="H12" s="34">
        <v>561518</v>
      </c>
      <c r="I12" s="35"/>
      <c r="J12" s="34">
        <v>0</v>
      </c>
      <c r="K12" s="35"/>
      <c r="L12" s="34">
        <v>0</v>
      </c>
      <c r="M12" s="35"/>
      <c r="N12" s="34">
        <v>2899649</v>
      </c>
      <c r="P12" s="39">
        <v>0.92100000000000004</v>
      </c>
      <c r="R12" s="34">
        <v>2670576.7290000003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  <c r="U13" s="47"/>
    </row>
    <row r="14" spans="2:21">
      <c r="B14" s="33" t="s">
        <v>22</v>
      </c>
      <c r="D14" s="34">
        <v>794249</v>
      </c>
      <c r="E14" s="35"/>
      <c r="F14" s="34">
        <v>5797706</v>
      </c>
      <c r="G14" s="35"/>
      <c r="H14" s="34">
        <v>402257</v>
      </c>
      <c r="I14" s="35"/>
      <c r="J14" s="34">
        <v>271534</v>
      </c>
      <c r="K14" s="35"/>
      <c r="L14" s="34">
        <v>0</v>
      </c>
      <c r="M14" s="35"/>
      <c r="N14" s="34">
        <v>7265746</v>
      </c>
      <c r="P14" s="39">
        <v>0.84099999999999997</v>
      </c>
      <c r="R14" s="34">
        <v>6110492.3859999999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  <c r="U15" s="47"/>
    </row>
    <row r="16" spans="2:21">
      <c r="B16" s="33" t="s">
        <v>23</v>
      </c>
      <c r="D16" s="34">
        <v>1413997</v>
      </c>
      <c r="E16" s="35"/>
      <c r="F16" s="34">
        <v>14001690</v>
      </c>
      <c r="G16" s="35"/>
      <c r="H16" s="34">
        <v>198231</v>
      </c>
      <c r="I16" s="35"/>
      <c r="J16" s="34">
        <v>0</v>
      </c>
      <c r="K16" s="35"/>
      <c r="L16" s="34">
        <v>0</v>
      </c>
      <c r="M16" s="35"/>
      <c r="N16" s="34">
        <v>15613918</v>
      </c>
      <c r="P16" s="39">
        <v>0.74399999999999999</v>
      </c>
      <c r="R16" s="34">
        <v>11616754.992000001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  <c r="U17" s="47"/>
    </row>
    <row r="18" spans="2:21">
      <c r="B18" s="33" t="s">
        <v>24</v>
      </c>
      <c r="D18" s="34">
        <v>90902</v>
      </c>
      <c r="E18" s="35"/>
      <c r="F18" s="34">
        <v>286084</v>
      </c>
      <c r="G18" s="35"/>
      <c r="H18" s="34">
        <v>1392</v>
      </c>
      <c r="I18" s="35"/>
      <c r="J18" s="34">
        <v>50360</v>
      </c>
      <c r="K18" s="35"/>
      <c r="L18" s="34">
        <v>0</v>
      </c>
      <c r="M18" s="35"/>
      <c r="N18" s="34">
        <v>428738</v>
      </c>
      <c r="P18" s="39">
        <v>0.83340000000000003</v>
      </c>
      <c r="R18" s="34">
        <v>357310.24920000002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  <c r="U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1531740</v>
      </c>
      <c r="P20" s="39">
        <v>0.45378331999999999</v>
      </c>
      <c r="R20" s="34">
        <v>695078.0625768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7.5" thickBot="1">
      <c r="B22" s="43" t="s">
        <v>26</v>
      </c>
      <c r="M22" s="45"/>
      <c r="N22" s="44">
        <v>53650275</v>
      </c>
      <c r="O22" s="46"/>
      <c r="P22" s="46"/>
      <c r="Q22" s="46"/>
      <c r="R22" s="44">
        <v>38856107.392976798</v>
      </c>
    </row>
    <row r="23" spans="2:21" ht="1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defaultColWidth="8.90625" defaultRowHeight="13.5"/>
  <cols>
    <col min="1" max="1" width="9.08984375" style="1"/>
    <col min="2" max="2" width="29.6328125" style="1" customWidth="1"/>
    <col min="3" max="8" width="10.453125" style="1" customWidth="1"/>
    <col min="9" max="9" width="1" style="1" customWidth="1"/>
    <col min="10" max="10" width="1.08984375" style="1" customWidth="1"/>
    <col min="11" max="11" width="10.1796875" style="1" bestFit="1" customWidth="1"/>
    <col min="12" max="14" width="8.90625" style="1"/>
    <col min="15" max="15" width="10.453125" style="1" bestFit="1" customWidth="1"/>
    <col min="16" max="16384" width="8.9062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43</v>
      </c>
      <c r="E4" s="50" t="s">
        <v>45</v>
      </c>
      <c r="F4" s="50" t="s">
        <v>53</v>
      </c>
      <c r="G4" s="50" t="s">
        <v>55</v>
      </c>
      <c r="H4" s="4" t="s">
        <v>58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5" customHeight="1">
      <c r="B6" s="8" t="s">
        <v>10</v>
      </c>
      <c r="C6" s="6"/>
      <c r="D6" s="6"/>
      <c r="E6" s="6"/>
      <c r="F6" s="6"/>
      <c r="G6" s="6"/>
      <c r="H6" s="7"/>
      <c r="M6" s="138"/>
    </row>
    <row r="7" spans="2:16" ht="13.25" customHeight="1">
      <c r="B7" s="9" t="s">
        <v>2</v>
      </c>
      <c r="C7" s="10">
        <v>250.31091593554859</v>
      </c>
      <c r="D7" s="10">
        <v>246.03845329286366</v>
      </c>
      <c r="E7" s="10">
        <v>247.43088433431521</v>
      </c>
      <c r="F7" s="10">
        <v>250.94772357548618</v>
      </c>
      <c r="G7" s="10">
        <v>248.9868159259623</v>
      </c>
      <c r="H7" s="11">
        <v>242.12448553961951</v>
      </c>
      <c r="I7" s="12"/>
      <c r="J7" s="12"/>
      <c r="K7" s="139"/>
      <c r="L7" s="139"/>
      <c r="M7" s="139"/>
      <c r="N7" s="139"/>
      <c r="O7" s="139"/>
      <c r="P7" s="139"/>
    </row>
    <row r="8" spans="2:16" ht="13.25" customHeight="1">
      <c r="B8" s="9" t="s">
        <v>1</v>
      </c>
      <c r="C8" s="10">
        <v>34.038606868040887</v>
      </c>
      <c r="D8" s="10">
        <v>33.700131425420174</v>
      </c>
      <c r="E8" s="10">
        <v>34.810120666346727</v>
      </c>
      <c r="F8" s="10">
        <v>33.23500217136813</v>
      </c>
      <c r="G8" s="10">
        <v>36.770737282912542</v>
      </c>
      <c r="H8" s="11">
        <v>33.948547609164322</v>
      </c>
      <c r="I8" s="12"/>
      <c r="J8" s="12"/>
      <c r="K8" s="139"/>
      <c r="L8" s="139"/>
      <c r="M8" s="139"/>
      <c r="N8" s="139"/>
      <c r="O8" s="139"/>
      <c r="P8" s="139"/>
    </row>
    <row r="9" spans="2:16" ht="13.25" customHeight="1">
      <c r="B9" s="9" t="s">
        <v>17</v>
      </c>
      <c r="C9" s="10">
        <v>102.49834039384383</v>
      </c>
      <c r="D9" s="10">
        <v>100.98901367391404</v>
      </c>
      <c r="E9" s="10">
        <v>102.89073800464702</v>
      </c>
      <c r="F9" s="10">
        <v>104.45970219722244</v>
      </c>
      <c r="G9" s="10">
        <v>106.7030590519924</v>
      </c>
      <c r="H9" s="11">
        <v>102.4744134274802</v>
      </c>
      <c r="I9" s="12"/>
      <c r="J9" s="12"/>
      <c r="K9" s="139"/>
      <c r="L9" s="139"/>
      <c r="M9" s="139"/>
      <c r="N9" s="139"/>
      <c r="O9" s="139"/>
      <c r="P9" s="139"/>
    </row>
    <row r="10" spans="2:16" ht="7.75" customHeight="1">
      <c r="B10" s="9"/>
      <c r="C10" s="10"/>
      <c r="D10" s="10"/>
      <c r="E10" s="10"/>
      <c r="F10" s="10"/>
      <c r="G10" s="10"/>
      <c r="H10" s="11"/>
      <c r="I10" s="12"/>
      <c r="J10" s="12"/>
      <c r="K10" s="139"/>
      <c r="L10" s="139"/>
      <c r="M10" s="139"/>
      <c r="N10" s="139"/>
      <c r="O10" s="139"/>
      <c r="P10" s="139"/>
    </row>
    <row r="11" spans="2:16" ht="13.25" customHeight="1" thickBot="1">
      <c r="B11" s="13" t="s">
        <v>63</v>
      </c>
      <c r="C11" s="14">
        <v>389.20359389388818</v>
      </c>
      <c r="D11" s="14">
        <v>385.76565727457029</v>
      </c>
      <c r="E11" s="14">
        <v>385.43084559949654</v>
      </c>
      <c r="F11" s="14">
        <v>384.27033133959935</v>
      </c>
      <c r="G11" s="14">
        <v>390.84904945641</v>
      </c>
      <c r="H11" s="15">
        <v>386.87908321912624</v>
      </c>
      <c r="K11" s="139"/>
      <c r="L11" s="139"/>
      <c r="M11" s="139"/>
      <c r="N11" s="139"/>
      <c r="O11" s="139"/>
      <c r="P11" s="139"/>
    </row>
    <row r="12" spans="2:16" ht="7.75" customHeight="1">
      <c r="B12" s="9"/>
      <c r="C12" s="10"/>
      <c r="D12" s="10"/>
      <c r="E12" s="10"/>
      <c r="F12" s="10"/>
      <c r="G12" s="10"/>
      <c r="H12" s="11"/>
      <c r="I12" s="12"/>
      <c r="J12" s="12"/>
      <c r="K12" s="139"/>
      <c r="L12" s="139"/>
      <c r="M12" s="139"/>
      <c r="N12" s="139"/>
      <c r="O12" s="139"/>
      <c r="P12" s="139"/>
    </row>
    <row r="13" spans="2:16" ht="13.25" customHeight="1">
      <c r="B13" s="8" t="s">
        <v>5</v>
      </c>
      <c r="C13" s="10"/>
      <c r="D13" s="10"/>
      <c r="E13" s="10"/>
      <c r="F13" s="10"/>
      <c r="G13" s="10"/>
      <c r="H13" s="11"/>
      <c r="K13" s="139"/>
      <c r="L13" s="139"/>
      <c r="M13" s="139"/>
      <c r="N13" s="139"/>
      <c r="O13" s="139"/>
      <c r="P13" s="139"/>
    </row>
    <row r="14" spans="2:16" ht="13.25" customHeight="1">
      <c r="B14" s="9" t="s">
        <v>1</v>
      </c>
      <c r="C14" s="10">
        <v>22.59245514144299</v>
      </c>
      <c r="D14" s="10">
        <v>21.624562293981615</v>
      </c>
      <c r="E14" s="10">
        <v>22.689555073372482</v>
      </c>
      <c r="F14" s="10">
        <v>23.536417498551348</v>
      </c>
      <c r="G14" s="10">
        <v>23.232439737510379</v>
      </c>
      <c r="H14" s="11">
        <v>22.082883828826507</v>
      </c>
      <c r="K14" s="139"/>
      <c r="L14" s="139"/>
      <c r="M14" s="139"/>
      <c r="N14" s="139"/>
      <c r="O14" s="139"/>
      <c r="P14" s="139"/>
    </row>
    <row r="15" spans="2:16" ht="7.75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39"/>
      <c r="L15" s="139"/>
      <c r="M15" s="139"/>
      <c r="N15" s="139"/>
      <c r="O15" s="139"/>
      <c r="P15" s="139"/>
    </row>
    <row r="16" spans="2:16" ht="7.75" customHeight="1">
      <c r="B16" s="9"/>
      <c r="C16" s="10"/>
      <c r="D16" s="10"/>
      <c r="E16" s="10"/>
      <c r="F16" s="10"/>
      <c r="G16" s="10"/>
      <c r="H16" s="11"/>
      <c r="I16" s="12"/>
      <c r="J16" s="12"/>
      <c r="K16" s="139"/>
      <c r="L16" s="139"/>
      <c r="M16" s="139"/>
      <c r="N16" s="139"/>
      <c r="O16" s="139"/>
      <c r="P16" s="139"/>
    </row>
    <row r="17" spans="2:16" ht="13.25" customHeight="1">
      <c r="B17" s="8" t="s">
        <v>8</v>
      </c>
      <c r="C17" s="16"/>
      <c r="D17" s="16"/>
      <c r="E17" s="16"/>
      <c r="F17" s="16"/>
      <c r="G17" s="16"/>
      <c r="H17" s="11"/>
      <c r="K17" s="139"/>
      <c r="L17" s="139"/>
      <c r="M17" s="139"/>
      <c r="N17" s="139"/>
      <c r="O17" s="139"/>
      <c r="P17" s="139"/>
    </row>
    <row r="18" spans="2:16" ht="13.25" customHeight="1">
      <c r="B18" s="9" t="s">
        <v>2</v>
      </c>
      <c r="C18" s="10">
        <v>91.806045076555989</v>
      </c>
      <c r="D18" s="10">
        <v>80.703328896954574</v>
      </c>
      <c r="E18" s="10">
        <v>73.271125323795914</v>
      </c>
      <c r="F18" s="10">
        <v>73.666786507934077</v>
      </c>
      <c r="G18" s="10">
        <v>71.614445855563943</v>
      </c>
      <c r="H18" s="11">
        <v>68.812308787610178</v>
      </c>
      <c r="K18" s="139"/>
      <c r="L18" s="139"/>
      <c r="M18" s="139"/>
      <c r="N18" s="139"/>
      <c r="O18" s="139"/>
      <c r="P18" s="139"/>
    </row>
    <row r="19" spans="2:16" ht="13.25" customHeight="1">
      <c r="B19" s="9" t="s">
        <v>1</v>
      </c>
      <c r="C19" s="10">
        <v>21.693491917457262</v>
      </c>
      <c r="D19" s="10">
        <v>20.764323735384515</v>
      </c>
      <c r="E19" s="10">
        <v>20.171083597811066</v>
      </c>
      <c r="F19" s="10">
        <v>20.666221514213767</v>
      </c>
      <c r="G19" s="10">
        <v>21.960494747531865</v>
      </c>
      <c r="H19" s="11">
        <v>22.895562632487621</v>
      </c>
      <c r="K19" s="139"/>
      <c r="L19" s="139"/>
      <c r="M19" s="139"/>
      <c r="N19" s="139"/>
      <c r="O19" s="139"/>
      <c r="P19" s="139"/>
    </row>
    <row r="20" spans="2:16" ht="13.25" customHeight="1">
      <c r="B20" s="9" t="s">
        <v>17</v>
      </c>
      <c r="C20" s="10">
        <v>41.188579414851688</v>
      </c>
      <c r="D20" s="10">
        <v>38.480663289278375</v>
      </c>
      <c r="E20" s="10">
        <v>36.341456723180336</v>
      </c>
      <c r="F20" s="10">
        <v>36.869795585799636</v>
      </c>
      <c r="G20" s="10">
        <v>37.804185778939761</v>
      </c>
      <c r="H20" s="11">
        <v>38.496777773477881</v>
      </c>
      <c r="K20" s="139"/>
      <c r="L20" s="139"/>
      <c r="M20" s="139"/>
      <c r="N20" s="139"/>
      <c r="O20" s="139"/>
      <c r="P20" s="139"/>
    </row>
    <row r="21" spans="2:16" ht="7.75" customHeight="1">
      <c r="B21" s="9"/>
      <c r="C21" s="10"/>
      <c r="D21" s="10"/>
      <c r="E21" s="10"/>
      <c r="F21" s="10"/>
      <c r="G21" s="10"/>
      <c r="H21" s="11"/>
      <c r="I21" s="12"/>
      <c r="J21" s="12"/>
      <c r="K21" s="139"/>
      <c r="L21" s="139"/>
      <c r="M21" s="139"/>
      <c r="N21" s="139"/>
      <c r="O21" s="139"/>
      <c r="P21" s="139"/>
    </row>
    <row r="22" spans="2:16" ht="13.25" customHeight="1" thickBot="1">
      <c r="B22" s="13" t="s">
        <v>11</v>
      </c>
      <c r="C22" s="14">
        <v>303.06423853297747</v>
      </c>
      <c r="D22" s="14">
        <v>303.72801146327924</v>
      </c>
      <c r="E22" s="14">
        <v>306.05843324969072</v>
      </c>
      <c r="F22" s="14">
        <v>310.02452455420234</v>
      </c>
      <c r="G22" s="14">
        <v>305.92651092906141</v>
      </c>
      <c r="H22" s="15">
        <v>308.09825667627013</v>
      </c>
      <c r="K22" s="139"/>
      <c r="L22" s="139"/>
      <c r="M22" s="139"/>
      <c r="N22" s="139"/>
      <c r="O22" s="139"/>
      <c r="P22" s="139"/>
    </row>
    <row r="23" spans="2:16" ht="7.75" customHeight="1">
      <c r="B23" s="5"/>
      <c r="C23" s="16"/>
      <c r="D23" s="16"/>
      <c r="E23" s="16"/>
      <c r="F23" s="16"/>
      <c r="G23" s="16"/>
      <c r="H23" s="11"/>
      <c r="K23" s="139"/>
      <c r="L23" s="139"/>
      <c r="M23" s="139"/>
      <c r="N23" s="139"/>
      <c r="O23" s="139"/>
      <c r="P23" s="139"/>
    </row>
    <row r="24" spans="2:16" ht="13.25" customHeight="1">
      <c r="B24" s="8" t="s">
        <v>7</v>
      </c>
      <c r="C24" s="10"/>
      <c r="D24" s="10"/>
      <c r="E24" s="10"/>
      <c r="F24" s="10"/>
      <c r="G24" s="10"/>
      <c r="H24" s="11"/>
      <c r="K24" s="139"/>
      <c r="L24" s="139"/>
      <c r="M24" s="139"/>
      <c r="N24" s="139"/>
      <c r="O24" s="139"/>
      <c r="P24" s="139"/>
    </row>
    <row r="25" spans="2:16" ht="13.25" customHeight="1">
      <c r="B25" s="9" t="s">
        <v>2</v>
      </c>
      <c r="C25" s="10">
        <v>178.25287454952792</v>
      </c>
      <c r="D25" s="10">
        <v>175.3171551250652</v>
      </c>
      <c r="E25" s="10">
        <v>179.60118163098613</v>
      </c>
      <c r="F25" s="10">
        <v>187.50212173249454</v>
      </c>
      <c r="G25" s="10">
        <v>180.44840315501253</v>
      </c>
      <c r="H25" s="11">
        <v>163.95841557948282</v>
      </c>
      <c r="K25" s="139"/>
      <c r="L25" s="139"/>
      <c r="M25" s="139"/>
      <c r="N25" s="139"/>
      <c r="O25" s="139"/>
      <c r="P25" s="139"/>
    </row>
    <row r="26" spans="2:16" ht="13.25" customHeight="1">
      <c r="B26" s="9" t="s">
        <v>1</v>
      </c>
      <c r="C26" s="10">
        <v>34.986588939045795</v>
      </c>
      <c r="D26" s="10">
        <v>35.043134311854047</v>
      </c>
      <c r="E26" s="10">
        <v>35.755890105289772</v>
      </c>
      <c r="F26" s="10">
        <v>36.788596249014148</v>
      </c>
      <c r="G26" s="10">
        <v>37.243401638664068</v>
      </c>
      <c r="H26" s="11">
        <v>34.305343226733065</v>
      </c>
      <c r="K26" s="139"/>
      <c r="L26" s="139"/>
      <c r="M26" s="139"/>
      <c r="N26" s="139"/>
      <c r="O26" s="139"/>
      <c r="P26" s="139"/>
    </row>
    <row r="27" spans="2:16" ht="13.25" customHeight="1">
      <c r="B27" s="9" t="s">
        <v>3</v>
      </c>
      <c r="C27" s="17">
        <v>42.390104953028164</v>
      </c>
      <c r="D27" s="17">
        <v>41.990510370435643</v>
      </c>
      <c r="E27" s="17">
        <v>42.456430998357526</v>
      </c>
      <c r="F27" s="17">
        <v>43.65627273828504</v>
      </c>
      <c r="G27" s="17">
        <v>44.264984266955317</v>
      </c>
      <c r="H27" s="11">
        <v>44.677378127654997</v>
      </c>
      <c r="K27" s="139"/>
      <c r="L27" s="139"/>
      <c r="M27" s="139"/>
      <c r="N27" s="139"/>
      <c r="O27" s="139"/>
      <c r="P27" s="139"/>
    </row>
    <row r="28" spans="2:16" ht="7.75" customHeight="1">
      <c r="B28" s="9"/>
      <c r="C28" s="10"/>
      <c r="D28" s="10"/>
      <c r="E28" s="10"/>
      <c r="F28" s="10"/>
      <c r="G28" s="10"/>
      <c r="H28" s="11"/>
      <c r="K28" s="139"/>
      <c r="L28" s="139"/>
      <c r="M28" s="139"/>
      <c r="N28" s="139"/>
      <c r="O28" s="139"/>
      <c r="P28" s="139"/>
    </row>
    <row r="29" spans="2:16" ht="13.25" customHeight="1" thickBot="1">
      <c r="B29" s="13" t="s">
        <v>17</v>
      </c>
      <c r="C29" s="14">
        <v>62.350160505229681</v>
      </c>
      <c r="D29" s="14">
        <v>62.046427123361859</v>
      </c>
      <c r="E29" s="14">
        <v>63.590690173480212</v>
      </c>
      <c r="F29" s="14">
        <v>66.236242024339433</v>
      </c>
      <c r="G29" s="14">
        <v>65.453286318421533</v>
      </c>
      <c r="H29" s="15">
        <v>60.738720671148407</v>
      </c>
      <c r="K29" s="139"/>
      <c r="L29" s="139"/>
      <c r="M29" s="139"/>
      <c r="N29" s="139"/>
      <c r="O29" s="139"/>
      <c r="P29" s="139"/>
    </row>
    <row r="30" spans="2:16" ht="7.75" customHeight="1">
      <c r="B30" s="5"/>
      <c r="C30" s="16"/>
      <c r="D30" s="16"/>
      <c r="E30" s="16"/>
      <c r="F30" s="16"/>
      <c r="G30" s="16"/>
      <c r="H30" s="11"/>
      <c r="K30" s="139"/>
      <c r="L30" s="139"/>
      <c r="M30" s="139"/>
      <c r="N30" s="139"/>
      <c r="O30" s="139"/>
      <c r="P30" s="139"/>
    </row>
    <row r="31" spans="2:16" ht="13.25" customHeight="1">
      <c r="B31" s="8" t="s">
        <v>12</v>
      </c>
      <c r="C31" s="10"/>
      <c r="D31" s="10"/>
      <c r="E31" s="10"/>
      <c r="F31" s="10"/>
      <c r="G31" s="10"/>
      <c r="H31" s="11"/>
      <c r="K31" s="139"/>
      <c r="L31" s="139"/>
      <c r="M31" s="139"/>
      <c r="N31" s="139"/>
      <c r="O31" s="139"/>
      <c r="P31" s="139"/>
    </row>
    <row r="32" spans="2:16" ht="13.25" customHeight="1">
      <c r="B32" s="9" t="s">
        <v>2</v>
      </c>
      <c r="C32" s="10">
        <v>25.338890397006303</v>
      </c>
      <c r="D32" s="10">
        <v>19.6404801438844</v>
      </c>
      <c r="E32" s="10">
        <v>22.677738803596792</v>
      </c>
      <c r="F32" s="10">
        <v>24.852886642016792</v>
      </c>
      <c r="G32" s="10">
        <v>24.522635265991337</v>
      </c>
      <c r="H32" s="11">
        <v>22.908700532106465</v>
      </c>
      <c r="K32" s="139"/>
      <c r="L32" s="139"/>
      <c r="M32" s="139"/>
      <c r="N32" s="139"/>
      <c r="O32" s="139"/>
      <c r="P32" s="139"/>
    </row>
    <row r="33" spans="2:16" ht="13.25" customHeight="1">
      <c r="B33" s="9" t="s">
        <v>1</v>
      </c>
      <c r="C33" s="10">
        <v>13.011244139051385</v>
      </c>
      <c r="D33" s="10">
        <v>12.43021096485997</v>
      </c>
      <c r="E33" s="10">
        <v>14.279515427208697</v>
      </c>
      <c r="F33" s="10">
        <v>15.064272229173513</v>
      </c>
      <c r="G33" s="10">
        <v>13.438169482816226</v>
      </c>
      <c r="H33" s="11">
        <v>13.272498259864072</v>
      </c>
      <c r="K33" s="139"/>
      <c r="L33" s="139"/>
      <c r="M33" s="139"/>
      <c r="N33" s="139"/>
      <c r="O33" s="139"/>
      <c r="P33" s="139"/>
    </row>
    <row r="34" spans="2:16" ht="13.25" customHeight="1">
      <c r="B34" s="9" t="s">
        <v>3</v>
      </c>
      <c r="C34" s="18">
        <v>33.405992654339101</v>
      </c>
      <c r="D34" s="18">
        <v>30.867023839564563</v>
      </c>
      <c r="E34" s="18">
        <v>35.309009397335565</v>
      </c>
      <c r="F34" s="18">
        <v>40.66925391267435</v>
      </c>
      <c r="G34" s="18">
        <v>38.970910783773952</v>
      </c>
      <c r="H34" s="11">
        <v>38.682246820572068</v>
      </c>
      <c r="K34" s="139"/>
      <c r="L34" s="139"/>
      <c r="M34" s="139"/>
      <c r="N34" s="139"/>
      <c r="O34" s="139"/>
      <c r="P34" s="139"/>
    </row>
    <row r="35" spans="2:16" ht="7.75" customHeight="1">
      <c r="B35" s="9"/>
      <c r="C35" s="10"/>
      <c r="D35" s="10"/>
      <c r="E35" s="10"/>
      <c r="F35" s="10"/>
      <c r="G35" s="10"/>
      <c r="H35" s="11"/>
      <c r="K35" s="139"/>
      <c r="L35" s="139"/>
      <c r="M35" s="139"/>
      <c r="N35" s="139"/>
      <c r="O35" s="139"/>
      <c r="P35" s="139"/>
    </row>
    <row r="36" spans="2:16" ht="13.25" customHeight="1" thickBot="1">
      <c r="B36" s="9" t="s">
        <v>17</v>
      </c>
      <c r="C36" s="14">
        <v>15.489806579891045</v>
      </c>
      <c r="D36" s="14">
        <v>14.306600946445521</v>
      </c>
      <c r="E36" s="14">
        <v>16.459548632045752</v>
      </c>
      <c r="F36" s="14">
        <v>17.6151258341133</v>
      </c>
      <c r="G36" s="14">
        <v>16.055316269733218</v>
      </c>
      <c r="H36" s="11">
        <v>15.779238380710266</v>
      </c>
      <c r="K36" s="139"/>
      <c r="L36" s="139"/>
      <c r="M36" s="139"/>
      <c r="N36" s="139"/>
      <c r="O36" s="139"/>
      <c r="P36" s="139"/>
    </row>
    <row r="37" spans="2:16" ht="7.75" customHeight="1">
      <c r="B37" s="19"/>
      <c r="C37" s="10"/>
      <c r="D37" s="10"/>
      <c r="E37" s="10"/>
      <c r="F37" s="10"/>
      <c r="G37" s="10"/>
      <c r="H37" s="20"/>
      <c r="K37" s="139"/>
      <c r="L37" s="139"/>
      <c r="M37" s="139"/>
      <c r="N37" s="139"/>
      <c r="O37" s="139"/>
      <c r="P37" s="139"/>
    </row>
    <row r="38" spans="2:16" ht="13.25" customHeight="1">
      <c r="B38" s="8" t="s">
        <v>9</v>
      </c>
      <c r="C38" s="10"/>
      <c r="D38" s="10"/>
      <c r="E38" s="10"/>
      <c r="F38" s="10"/>
      <c r="G38" s="10"/>
      <c r="H38" s="11"/>
      <c r="K38" s="139"/>
      <c r="L38" s="139"/>
      <c r="M38" s="139"/>
      <c r="N38" s="139"/>
      <c r="O38" s="139"/>
      <c r="P38" s="139"/>
    </row>
    <row r="39" spans="2:16" ht="13.25" customHeight="1">
      <c r="B39" s="9" t="s">
        <v>2</v>
      </c>
      <c r="C39" s="10">
        <v>26.453239896646703</v>
      </c>
      <c r="D39" s="10">
        <v>27.446760371555122</v>
      </c>
      <c r="E39" s="10">
        <v>32.92992782083774</v>
      </c>
      <c r="F39" s="10">
        <v>34.607117807767999</v>
      </c>
      <c r="G39" s="10">
        <v>35.201211439728333</v>
      </c>
      <c r="H39" s="11">
        <v>33.909531842691088</v>
      </c>
      <c r="K39" s="139"/>
      <c r="L39" s="139"/>
      <c r="M39" s="139"/>
      <c r="N39" s="139"/>
      <c r="O39" s="139"/>
      <c r="P39" s="139"/>
    </row>
    <row r="40" spans="2:16" ht="13.25" customHeight="1">
      <c r="B40" s="9" t="s">
        <v>1</v>
      </c>
      <c r="C40" s="10">
        <v>15.323499892637363</v>
      </c>
      <c r="D40" s="10">
        <v>15.361391979125003</v>
      </c>
      <c r="E40" s="10">
        <v>16.365117182705127</v>
      </c>
      <c r="F40" s="10">
        <v>18.954268824100918</v>
      </c>
      <c r="G40" s="10">
        <v>17.308568349978586</v>
      </c>
      <c r="H40" s="11">
        <v>17.069513052619865</v>
      </c>
      <c r="K40" s="139"/>
      <c r="L40" s="139"/>
      <c r="M40" s="139"/>
      <c r="N40" s="139"/>
      <c r="O40" s="139"/>
      <c r="P40" s="139"/>
    </row>
    <row r="41" spans="2:16" ht="13.25" customHeight="1">
      <c r="B41" s="9" t="s">
        <v>3</v>
      </c>
      <c r="C41" s="10">
        <v>18.249316492868729</v>
      </c>
      <c r="D41" s="10">
        <v>16.148697717493338</v>
      </c>
      <c r="E41" s="10">
        <v>17.508047528329367</v>
      </c>
      <c r="F41" s="10">
        <v>17.005143126387225</v>
      </c>
      <c r="G41" s="10">
        <v>18.344328347031276</v>
      </c>
      <c r="H41" s="11">
        <v>19.517672698661194</v>
      </c>
      <c r="K41" s="139"/>
      <c r="L41" s="139"/>
      <c r="M41" s="139"/>
      <c r="N41" s="139"/>
      <c r="O41" s="139"/>
      <c r="P41" s="139"/>
    </row>
    <row r="42" spans="2:16" ht="7.75" customHeight="1">
      <c r="B42" s="9"/>
      <c r="C42" s="10"/>
      <c r="D42" s="10"/>
      <c r="E42" s="10"/>
      <c r="F42" s="10"/>
      <c r="G42" s="10"/>
      <c r="H42" s="11"/>
      <c r="K42" s="139"/>
      <c r="L42" s="139"/>
      <c r="M42" s="139"/>
      <c r="N42" s="139"/>
      <c r="O42" s="139"/>
      <c r="P42" s="139"/>
    </row>
    <row r="43" spans="2:16" ht="13.25" customHeight="1" thickBot="1">
      <c r="B43" s="13" t="s">
        <v>17</v>
      </c>
      <c r="C43" s="14">
        <v>16.787162331978561</v>
      </c>
      <c r="D43" s="14">
        <v>16.779846699334431</v>
      </c>
      <c r="E43" s="14">
        <v>18.032093515298065</v>
      </c>
      <c r="F43" s="14">
        <v>20.386120218466356</v>
      </c>
      <c r="G43" s="14">
        <v>18.929570663749477</v>
      </c>
      <c r="H43" s="15">
        <v>18.615712216418977</v>
      </c>
      <c r="K43" s="139"/>
      <c r="L43" s="139"/>
      <c r="M43" s="139"/>
      <c r="N43" s="139"/>
      <c r="O43" s="139"/>
      <c r="P43" s="139"/>
    </row>
    <row r="44" spans="2:16" ht="7.75" customHeight="1">
      <c r="B44" s="19"/>
      <c r="C44" s="21"/>
      <c r="D44" s="21"/>
      <c r="E44" s="21"/>
      <c r="F44" s="21"/>
      <c r="G44" s="21"/>
      <c r="H44" s="20"/>
      <c r="K44" s="139"/>
      <c r="L44" s="139"/>
      <c r="M44" s="139"/>
      <c r="N44" s="139"/>
      <c r="O44" s="139"/>
      <c r="P44" s="139"/>
    </row>
    <row r="45" spans="2:16" ht="13.25" customHeight="1">
      <c r="B45" s="8" t="s">
        <v>6</v>
      </c>
      <c r="C45" s="10"/>
      <c r="D45" s="10"/>
      <c r="E45" s="10"/>
      <c r="F45" s="10"/>
      <c r="G45" s="10"/>
      <c r="H45" s="11"/>
      <c r="K45" s="139"/>
      <c r="L45" s="139"/>
      <c r="M45" s="139"/>
      <c r="N45" s="139"/>
      <c r="O45" s="139"/>
      <c r="P45" s="139"/>
    </row>
    <row r="46" spans="2:16" ht="13.25" customHeight="1">
      <c r="B46" s="9" t="s">
        <v>2</v>
      </c>
      <c r="C46" s="10">
        <v>117.50458546370811</v>
      </c>
      <c r="D46" s="10">
        <v>112.35272903913773</v>
      </c>
      <c r="E46" s="10">
        <v>116.50712457057084</v>
      </c>
      <c r="F46" s="10">
        <v>120.3490759416664</v>
      </c>
      <c r="G46" s="10">
        <v>121.09782801645416</v>
      </c>
      <c r="H46" s="11">
        <v>121.14131013924633</v>
      </c>
      <c r="K46" s="139"/>
      <c r="L46" s="139"/>
      <c r="M46" s="139"/>
      <c r="N46" s="139"/>
      <c r="O46" s="139"/>
      <c r="P46" s="139"/>
    </row>
    <row r="47" spans="2:16" ht="13.25" customHeight="1">
      <c r="B47" s="9" t="s">
        <v>1</v>
      </c>
      <c r="C47" s="10">
        <v>53.803758211324542</v>
      </c>
      <c r="D47" s="10">
        <v>48.521552800838087</v>
      </c>
      <c r="E47" s="10">
        <v>46.675760506230475</v>
      </c>
      <c r="F47" s="10">
        <v>46.344214669407698</v>
      </c>
      <c r="G47" s="10">
        <v>48.425442198032677</v>
      </c>
      <c r="H47" s="11">
        <v>45.19800688265962</v>
      </c>
      <c r="K47" s="139"/>
      <c r="L47" s="139"/>
      <c r="M47" s="139"/>
      <c r="N47" s="139"/>
      <c r="O47" s="139"/>
      <c r="P47" s="139"/>
    </row>
    <row r="48" spans="2:16" ht="13.25" customHeight="1">
      <c r="B48" s="9" t="s">
        <v>3</v>
      </c>
      <c r="C48" s="10">
        <v>55.925327710216621</v>
      </c>
      <c r="D48" s="10">
        <v>49.599065954819892</v>
      </c>
      <c r="E48" s="10">
        <v>47.964527216736883</v>
      </c>
      <c r="F48" s="10">
        <v>45.449840532578158</v>
      </c>
      <c r="G48" s="10">
        <v>42.248070246967266</v>
      </c>
      <c r="H48" s="11">
        <v>67.765396651687496</v>
      </c>
      <c r="K48" s="139"/>
      <c r="L48" s="139"/>
      <c r="M48" s="139"/>
      <c r="N48" s="139"/>
      <c r="O48" s="139"/>
      <c r="P48" s="139"/>
    </row>
    <row r="49" spans="2:16" ht="13.25" customHeight="1">
      <c r="B49" s="9" t="s">
        <v>11</v>
      </c>
      <c r="C49" s="10">
        <v>125.19908117247098</v>
      </c>
      <c r="D49" s="10">
        <v>125.57776298582905</v>
      </c>
      <c r="E49" s="10">
        <v>129.14727902816603</v>
      </c>
      <c r="F49" s="10">
        <v>130.79511241498926</v>
      </c>
      <c r="G49" s="10">
        <v>130.82214947457516</v>
      </c>
      <c r="H49" s="11">
        <v>131.15866005247835</v>
      </c>
      <c r="K49" s="139"/>
      <c r="L49" s="139"/>
      <c r="M49" s="139"/>
      <c r="N49" s="139"/>
      <c r="O49" s="139"/>
      <c r="P49" s="139"/>
    </row>
    <row r="50" spans="2:16" ht="7.75" customHeight="1">
      <c r="B50" s="9"/>
      <c r="C50" s="10"/>
      <c r="D50" s="10"/>
      <c r="E50" s="10"/>
      <c r="F50" s="10"/>
      <c r="G50" s="10"/>
      <c r="H50" s="11"/>
      <c r="K50" s="139"/>
      <c r="L50" s="139"/>
      <c r="M50" s="139"/>
      <c r="N50" s="139"/>
      <c r="O50" s="139"/>
      <c r="P50" s="139"/>
    </row>
    <row r="51" spans="2:16" ht="13.25" customHeight="1" thickBot="1">
      <c r="B51" s="13" t="s">
        <v>17</v>
      </c>
      <c r="C51" s="10">
        <v>69.662423662303937</v>
      </c>
      <c r="D51" s="10">
        <v>64.050749942318291</v>
      </c>
      <c r="E51" s="10">
        <v>63.366772603437511</v>
      </c>
      <c r="F51" s="10">
        <v>63.983249395045782</v>
      </c>
      <c r="G51" s="10">
        <v>65.804041201703825</v>
      </c>
      <c r="H51" s="15">
        <v>63.548190555197074</v>
      </c>
      <c r="K51" s="139"/>
      <c r="L51" s="139"/>
      <c r="M51" s="139"/>
      <c r="N51" s="139"/>
      <c r="O51" s="139"/>
      <c r="P51" s="139"/>
    </row>
    <row r="52" spans="2:16" ht="7.75" customHeight="1">
      <c r="B52" s="19"/>
      <c r="C52" s="21"/>
      <c r="D52" s="21"/>
      <c r="E52" s="21"/>
      <c r="F52" s="21"/>
      <c r="G52" s="21"/>
      <c r="H52" s="20"/>
      <c r="K52" s="139"/>
      <c r="L52" s="139"/>
      <c r="M52" s="139"/>
      <c r="N52" s="139"/>
      <c r="O52" s="139"/>
      <c r="P52" s="139"/>
    </row>
    <row r="53" spans="2:16" ht="13.25" customHeight="1">
      <c r="B53" s="8" t="s">
        <v>0</v>
      </c>
      <c r="C53" s="10"/>
      <c r="D53" s="10"/>
      <c r="E53" s="10"/>
      <c r="F53" s="10"/>
      <c r="G53" s="10"/>
      <c r="H53" s="11"/>
      <c r="K53" s="139"/>
      <c r="L53" s="139"/>
      <c r="M53" s="139"/>
      <c r="N53" s="139"/>
      <c r="O53" s="139"/>
      <c r="P53" s="139"/>
    </row>
    <row r="54" spans="2:16" ht="13.25" customHeight="1" thickBot="1">
      <c r="B54" s="13" t="s">
        <v>17</v>
      </c>
      <c r="C54" s="14">
        <v>17.522534187235156</v>
      </c>
      <c r="D54" s="14">
        <v>17.472819289139281</v>
      </c>
      <c r="E54" s="14">
        <v>17.571354491419989</v>
      </c>
      <c r="F54" s="14">
        <v>19.217143500515782</v>
      </c>
      <c r="G54" s="14">
        <v>19.975498289663211</v>
      </c>
      <c r="H54" s="15">
        <v>20.390217672749657</v>
      </c>
      <c r="K54" s="139"/>
      <c r="L54" s="139"/>
      <c r="M54" s="139"/>
      <c r="N54" s="139"/>
      <c r="O54" s="139"/>
      <c r="P54" s="139"/>
    </row>
    <row r="55" spans="2:16" ht="21.65" customHeight="1">
      <c r="B55" s="233" t="s">
        <v>62</v>
      </c>
      <c r="C55" s="142"/>
      <c r="D55" s="142"/>
      <c r="E55" s="142"/>
      <c r="F55" s="142"/>
      <c r="G55" s="142"/>
      <c r="H55" s="142"/>
      <c r="M55" s="138"/>
    </row>
    <row r="56" spans="2:16">
      <c r="B56" s="140"/>
      <c r="C56" s="140"/>
      <c r="D56" s="140"/>
      <c r="E56" s="140"/>
      <c r="F56" s="140"/>
      <c r="G56" s="140"/>
      <c r="H56" s="140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2026-04-24T06:11:11Z</cp:lastPrinted>
  <dcterms:created xsi:type="dcterms:W3CDTF">2012-04-16T11:36:10Z</dcterms:created>
  <dcterms:modified xsi:type="dcterms:W3CDTF">2026-04-28T07:48:10Z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